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iewpoint Fee Calculator" sheetId="1" r:id="rId4"/>
    <sheet state="visible" name="Submission Form" sheetId="2" r:id="rId5"/>
    <sheet state="visible" name="Example Submission Form" sheetId="3" r:id="rId6"/>
    <sheet state="visible" name="Free vs. Paid for Content" sheetId="4" r:id="rId7"/>
  </sheets>
  <definedNames>
    <definedName hidden="1" localSheetId="0" name="Z_CC1EAE6F_583D_404B_9BB4_4BB5113E10D2_.wvu.FilterData">'Viewpoint Fee Calculator'!$A$16:$D$20</definedName>
  </definedNames>
  <calcPr/>
  <customWorkbookViews>
    <customWorkbookView activeSheetId="0" maximized="1" tabRatio="600" windowHeight="0" windowWidth="0" guid="{CC1EAE6F-583D-404B-9BB4-4BB5113E10D2}" name="Filter 1"/>
  </customWorkbookViews>
</workbook>
</file>

<file path=xl/sharedStrings.xml><?xml version="1.0" encoding="utf-8"?>
<sst xmlns="http://schemas.openxmlformats.org/spreadsheetml/2006/main" count="116" uniqueCount="87">
  <si>
    <t xml:space="preserve">The below calculator has been created to allow to you see the projected Viewpoint fees associated with your entity's desired number of licenses. Note that these are estimated fees at the time this template was created, however, fees are subject to change based on fluctuations in exchange rates, etc. </t>
  </si>
  <si>
    <t xml:space="preserve">In order to view the projected fees for your entity, enter the desired number of licenses for each applicable license subscription type in the associated gray box in column B. Projected fees in rows 16-18 will automatically update based on your changes. Detailed calculations can be found beginning in row 22. </t>
  </si>
  <si>
    <t>Enter Number of Desired United States- All except GASB Licenses</t>
  </si>
  <si>
    <t>Global/Additional Licenses</t>
  </si>
  <si>
    <t>Enter Number of Desired International Content (Global IFRS) Licenses</t>
  </si>
  <si>
    <t>Enter Number of Desired UK Content Licenses</t>
  </si>
  <si>
    <t>Note: This content also requires an International Content subscription.</t>
  </si>
  <si>
    <t>Enter Number of Desired New UK GAAP-Only Licenses</t>
  </si>
  <si>
    <t>Enter Number of Desired Canada Content Licenses</t>
  </si>
  <si>
    <t>Enter Number of Desired Japan Content Licenses</t>
  </si>
  <si>
    <t>Enter Number of Desired GASB-Only Licenses</t>
  </si>
  <si>
    <t xml:space="preserve">Note: Subscribers to this content must also license at least one other territory site. </t>
  </si>
  <si>
    <t>Projected Fee-  United States- All except GASB Content</t>
  </si>
  <si>
    <t>Projected Fee- Global/Additional Content</t>
  </si>
  <si>
    <t>Total Projected Fee</t>
  </si>
  <si>
    <t>Calculation Details</t>
  </si>
  <si>
    <t>(a)</t>
  </si>
  <si>
    <t>(b)</t>
  </si>
  <si>
    <t>(c)= (a)*(b)</t>
  </si>
  <si>
    <t>(d)= sum of (c)</t>
  </si>
  <si>
    <t>See details below (e)</t>
  </si>
  <si>
    <t>Total Projected Viewpoint Fee</t>
  </si>
  <si>
    <t>(f)=(d)+(e)</t>
  </si>
  <si>
    <t>(g)</t>
  </si>
  <si>
    <t>(h)</t>
  </si>
  <si>
    <t>(i)= (g)*(h)</t>
  </si>
  <si>
    <r>
      <rPr>
        <rFont val="Georgia"/>
        <color theme="1"/>
        <sz val="11.0"/>
      </rPr>
      <t>Per License Fee</t>
    </r>
    <r>
      <rPr>
        <rFont val="Georgia"/>
        <b/>
        <color rgb="FFFF0000"/>
        <sz val="11.0"/>
      </rPr>
      <t xml:space="preserve"> **</t>
    </r>
  </si>
  <si>
    <t>Number of Licenses in Tier</t>
  </si>
  <si>
    <t>Fee Applicable to Tier</t>
  </si>
  <si>
    <t>1 User</t>
  </si>
  <si>
    <t>2-9 Users</t>
  </si>
  <si>
    <t>10+ Users</t>
  </si>
  <si>
    <r>
      <rPr>
        <rFont val="Georgia"/>
        <b/>
        <color theme="1"/>
        <sz val="11.0"/>
      </rPr>
      <t xml:space="preserve">Global/International Content Subtotal </t>
    </r>
    <r>
      <rPr>
        <rFont val="Georgia"/>
        <b val="0"/>
        <color rgb="FFFF0000"/>
        <sz val="11.0"/>
      </rPr>
      <t>(j)= sum of (i)</t>
    </r>
  </si>
  <si>
    <r>
      <rPr>
        <rFont val="Georgia"/>
        <b/>
        <color theme="1"/>
        <sz val="11.0"/>
      </rPr>
      <t>UK Content Subtotal</t>
    </r>
    <r>
      <rPr>
        <rFont val="Georgia"/>
        <b val="0"/>
        <color rgb="FFFF0000"/>
        <sz val="11.0"/>
      </rPr>
      <t xml:space="preserve"> (k)= sum of (i)</t>
    </r>
  </si>
  <si>
    <r>
      <rPr>
        <rFont val="Georgia"/>
        <b/>
        <color theme="1"/>
        <sz val="11.0"/>
      </rPr>
      <t xml:space="preserve">Canada Content Subtotal </t>
    </r>
    <r>
      <rPr>
        <rFont val="Georgia"/>
        <b val="0"/>
        <color rgb="FFFF0000"/>
        <sz val="11.0"/>
      </rPr>
      <t>(l)= sum of (i)</t>
    </r>
  </si>
  <si>
    <t>Per license price</t>
  </si>
  <si>
    <r>
      <rPr>
        <rFont val="Georgia"/>
        <b/>
        <color theme="1"/>
        <sz val="11.0"/>
      </rPr>
      <t xml:space="preserve">Japan Content Subtotal </t>
    </r>
    <r>
      <rPr>
        <rFont val="Georgia"/>
        <b val="0"/>
        <color rgb="FFFF0000"/>
        <sz val="11.0"/>
      </rPr>
      <t>(m)= sum of (i)</t>
    </r>
  </si>
  <si>
    <t>Assumed Percentage of Viewpoint Licenses which will require Global Content (Based on current Inform percentage)</t>
  </si>
  <si>
    <r>
      <rPr>
        <rFont val="Georgia"/>
        <b/>
        <color theme="1"/>
        <sz val="11.0"/>
      </rPr>
      <t>Projected Global/Additional Subscription Fees - Total</t>
    </r>
    <r>
      <rPr>
        <rFont val="Georgia"/>
        <b val="0"/>
        <color rgb="FFFF0000"/>
        <sz val="11.0"/>
      </rPr>
      <t xml:space="preserve"> (n) = Sum of (j to n)</t>
    </r>
  </si>
  <si>
    <r>
      <rPr>
        <rFont val="Georgia"/>
        <color rgb="FFFF0000"/>
        <sz val="11.0"/>
      </rPr>
      <t>**</t>
    </r>
    <r>
      <rPr>
        <rFont val="Georgia"/>
        <color theme="1"/>
        <sz val="11.0"/>
      </rPr>
      <t xml:space="preserve"> Based on GBP exchange rate of 1.305 as of 8/14/2020 and Canadian dollar exchange rate of 0.76 as of 8/21/2020.</t>
    </r>
  </si>
  <si>
    <t>Submission Form Instructions</t>
  </si>
  <si>
    <t>Once you have determined the number and type of Viewpoint licenses your entity would like to subscribe to as well as the individuals who would like access, please perform the following steps:</t>
  </si>
  <si>
    <t xml:space="preserve">Note that the below form only relates to the content listed as Subscription required (paid license) per the Free vs. Paid for Content tab. No further action is required at this time for the free content. </t>
  </si>
  <si>
    <t>Additionally, note that an Example Submission Form has been provided in the subsequent tab. Please use this as a reference as you complete this tab.</t>
  </si>
  <si>
    <t xml:space="preserve">1. Enter your company name in cell B12. </t>
  </si>
  <si>
    <t xml:space="preserve">2. Select a License Subscription Type (United States- All except GASB, Global/International, United Kingdom, New UK GAAP Only, Canada, Japan, United States- GASB only) from the dropdown in column A. </t>
  </si>
  <si>
    <t xml:space="preserve">3. Provide the user e-mail for the individual who you would like to have access this content. </t>
  </si>
  <si>
    <t xml:space="preserve">4. Repeat steps 1 and 2 for each user and applicable License Subscription Type for which your entity would like a Viewpoint license. </t>
  </si>
  <si>
    <t xml:space="preserve">5. If your entity would not like a license for a particular License Subscription Type, please simply do not select that License Subscription Type below. </t>
  </si>
  <si>
    <r>
      <rPr>
        <rFont val="Georgia"/>
        <color theme="1"/>
        <sz val="9.0"/>
      </rPr>
      <t xml:space="preserve">6. Once you have input the details below, please e-mail this document to us_product-licensing-support@pwc.com with the subject line </t>
    </r>
    <r>
      <rPr>
        <rFont val="Georgia"/>
        <b/>
        <i/>
        <color theme="1"/>
        <sz val="9.0"/>
      </rPr>
      <t>Viewpoint License Transition- [Insert Company Name] Submission Form.</t>
    </r>
  </si>
  <si>
    <t>7. If you have any questions, please also reach out to us_product-licensing-support@pwc.com.</t>
  </si>
  <si>
    <t>Company Name</t>
  </si>
  <si>
    <t>License Subscription Type</t>
  </si>
  <si>
    <t>User e-mail</t>
  </si>
  <si>
    <t>Example Submission Form (Completed)</t>
  </si>
  <si>
    <t xml:space="preserve">Note: In this example, Test Company is looking to obtain 2 United States- All except GASB licenses and 1 Global/International license. </t>
  </si>
  <si>
    <t>Test Company</t>
  </si>
  <si>
    <t>United States- All except GASB</t>
  </si>
  <si>
    <t>johnsmith@testcompany.com</t>
  </si>
  <si>
    <t>elizabeth@testcompany.com</t>
  </si>
  <si>
    <t>Global/International</t>
  </si>
  <si>
    <t>Note: Registration required is also free- individual just has to go through registration process which will take 1-2 minutes.</t>
  </si>
  <si>
    <t>Content type</t>
  </si>
  <si>
    <t>Free, registration, or paid license</t>
  </si>
  <si>
    <t>PwC comment letters</t>
  </si>
  <si>
    <t>Free</t>
  </si>
  <si>
    <t>In briefs</t>
  </si>
  <si>
    <t>In the loops</t>
  </si>
  <si>
    <t>Podcasts</t>
  </si>
  <si>
    <t>Points of view</t>
  </si>
  <si>
    <t xml:space="preserve">Effective dates of FASB standards </t>
  </si>
  <si>
    <t>Videos</t>
  </si>
  <si>
    <t>In depths</t>
  </si>
  <si>
    <t>Accounting Weekly Newsletter</t>
  </si>
  <si>
    <t>The quarter close</t>
  </si>
  <si>
    <t>Webcasts</t>
  </si>
  <si>
    <t>Accounting and reporting guides</t>
  </si>
  <si>
    <t>Free - but Registration required</t>
  </si>
  <si>
    <t>Accounting and Reporting Manual</t>
  </si>
  <si>
    <t>FASB content</t>
  </si>
  <si>
    <t>Subscription required (paid license)</t>
  </si>
  <si>
    <t>GASB content</t>
  </si>
  <si>
    <t>AICPA content</t>
  </si>
  <si>
    <t>PCAOB content</t>
  </si>
  <si>
    <t>International Standard-Setter Content</t>
  </si>
  <si>
    <t>SEC Content</t>
  </si>
  <si>
    <t>SEC Volume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</si>
</sst>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_(&quot;$&quot;* #,##0_);_(&quot;$&quot;* \(#,##0\);_(&quot;$&quot;* &quot;-&quot;??_);_(@_)"/>
  </numFmts>
  <fonts count="23">
    <font>
      <sz val="11.0"/>
      <color theme="1"/>
      <name val="Arial"/>
    </font>
    <font>
      <b/>
      <i/>
      <sz val="11.0"/>
      <color theme="1"/>
      <name val="Georgia"/>
    </font>
    <font>
      <sz val="11.0"/>
      <color theme="1"/>
      <name val="Georgia"/>
    </font>
    <font>
      <b/>
      <sz val="11.0"/>
      <color rgb="FFFFFFFF"/>
      <name val="Georgia"/>
    </font>
    <font>
      <b/>
      <sz val="12.0"/>
      <color theme="1"/>
      <name val="Georgia"/>
    </font>
    <font>
      <b/>
      <sz val="11.0"/>
      <color rgb="FFFF0000"/>
      <name val="Georgia"/>
    </font>
    <font>
      <i/>
      <sz val="11.0"/>
      <color theme="1"/>
      <name val="Georgia"/>
    </font>
    <font>
      <b/>
      <i/>
      <sz val="11.0"/>
      <color rgb="FFFFFFFF"/>
      <name val="Georgia"/>
    </font>
    <font/>
    <font>
      <i/>
      <sz val="11.0"/>
      <color rgb="FFFFFFFF"/>
      <name val="Georgia"/>
    </font>
    <font>
      <b/>
      <sz val="11.0"/>
      <color theme="1"/>
      <name val="Georgia"/>
    </font>
    <font>
      <b/>
      <i/>
      <sz val="10.0"/>
      <color theme="1"/>
      <name val="Georgia"/>
    </font>
    <font>
      <i/>
      <sz val="10.0"/>
      <color theme="1"/>
      <name val="Georgia"/>
    </font>
    <font>
      <b/>
      <sz val="10.0"/>
      <color theme="1"/>
      <name val="Georgia"/>
    </font>
    <font>
      <sz val="9.0"/>
      <color theme="1"/>
      <name val="Georgia"/>
    </font>
    <font>
      <b/>
      <sz val="10.0"/>
      <color rgb="FFFFFFFF"/>
      <name val="Georgia"/>
    </font>
    <font>
      <sz val="10.0"/>
      <color theme="1"/>
      <name val="Georgia"/>
    </font>
    <font>
      <u/>
      <sz val="9.0"/>
      <color theme="10"/>
      <name val="Georgia"/>
    </font>
    <font>
      <b/>
      <sz val="10.0"/>
      <color rgb="FFFF0000"/>
      <name val="Georgia"/>
    </font>
    <font>
      <sz val="10.0"/>
      <color rgb="FFFF0000"/>
      <name val="Georgia"/>
    </font>
    <font>
      <color rgb="FF000000"/>
      <name val="Calibri"/>
    </font>
    <font>
      <sz val="10.0"/>
      <color rgb="FF000000"/>
      <name val="Georgia"/>
    </font>
    <font>
      <b/>
      <sz val="10.0"/>
      <color rgb="FF000000"/>
      <name val="Georgia"/>
    </font>
  </fonts>
  <fills count="9">
    <fill>
      <patternFill patternType="none"/>
    </fill>
    <fill>
      <patternFill patternType="lightGray"/>
    </fill>
    <fill>
      <patternFill patternType="solid">
        <fgColor rgb="FF134F5C"/>
        <bgColor rgb="FF134F5C"/>
      </patternFill>
    </fill>
    <fill>
      <patternFill patternType="solid">
        <fgColor rgb="FFD8D8D8"/>
        <bgColor rgb="FFD8D8D8"/>
      </patternFill>
    </fill>
    <fill>
      <patternFill patternType="solid">
        <fgColor rgb="FF45818E"/>
        <bgColor rgb="FF45818E"/>
      </patternFill>
    </fill>
    <fill>
      <patternFill patternType="solid">
        <fgColor rgb="FFD0E0E3"/>
        <bgColor rgb="FFD0E0E3"/>
      </patternFill>
    </fill>
    <fill>
      <patternFill patternType="solid">
        <fgColor rgb="FFFFFFFF"/>
        <bgColor rgb="FFFFFFFF"/>
      </patternFill>
    </fill>
    <fill>
      <patternFill patternType="solid">
        <fgColor rgb="FF980000"/>
        <bgColor rgb="FF980000"/>
      </patternFill>
    </fill>
    <fill>
      <patternFill patternType="solid">
        <fgColor rgb="FFF2F2F2"/>
        <bgColor rgb="FFF2F2F2"/>
      </patternFill>
    </fill>
  </fills>
  <borders count="23">
    <border/>
    <border>
      <left style="medium">
        <color rgb="FF45818E"/>
      </left>
      <right/>
      <top style="medium">
        <color rgb="FF45818E"/>
      </top>
      <bottom style="medium">
        <color rgb="FF45818E"/>
      </bottom>
    </border>
    <border>
      <left/>
      <right style="medium">
        <color rgb="FF45818E"/>
      </right>
      <top style="medium">
        <color rgb="FF45818E"/>
      </top>
      <bottom style="medium">
        <color rgb="FF45818E"/>
      </bottom>
    </border>
    <border>
      <left style="medium">
        <color rgb="FF45818E"/>
      </left>
      <top style="medium">
        <color rgb="FF45818E"/>
      </top>
      <bottom style="medium">
        <color rgb="FF45818E"/>
      </bottom>
    </border>
    <border>
      <right/>
      <top style="medium">
        <color rgb="FF45818E"/>
      </top>
      <bottom style="medium">
        <color rgb="FF45818E"/>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left/>
      <right/>
      <top/>
      <bottom/>
    </border>
    <border>
      <left/>
      <top/>
      <bottom/>
    </border>
    <border>
      <top/>
      <bottom/>
    </border>
    <border>
      <right/>
      <top/>
      <bottom/>
    </border>
    <border>
      <left style="medium">
        <color rgb="FF45818E"/>
      </left>
      <right/>
      <top/>
      <bottom/>
    </border>
    <border>
      <left style="thick">
        <color rgb="FF000000"/>
      </left>
      <right style="thick">
        <color rgb="FF000000"/>
      </right>
      <top style="thick">
        <color rgb="FF000000"/>
      </top>
      <bottom style="thick">
        <color rgb="FF000000"/>
      </bottom>
    </border>
    <border>
      <left/>
      <top style="medium">
        <color rgb="FF134F5C"/>
      </top>
      <bottom style="medium">
        <color rgb="FF134F5C"/>
      </bottom>
    </border>
    <border>
      <top style="medium">
        <color rgb="FF134F5C"/>
      </top>
      <bottom style="medium">
        <color rgb="FF134F5C"/>
      </bottom>
    </border>
    <border>
      <right/>
      <top style="medium">
        <color rgb="FF134F5C"/>
      </top>
      <bottom style="medium">
        <color rgb="FF134F5C"/>
      </bottom>
    </border>
    <border>
      <left/>
      <right/>
      <top style="medium">
        <color rgb="FF134F5C"/>
      </top>
      <bottom style="medium">
        <color rgb="FF134F5C"/>
      </bottom>
    </border>
    <border>
      <left/>
      <top/>
      <bottom style="medium">
        <color rgb="FF134F5C"/>
      </bottom>
    </border>
    <border>
      <top/>
      <bottom style="medium">
        <color rgb="FF134F5C"/>
      </bottom>
    </border>
    <border>
      <right/>
      <top/>
      <bottom style="medium">
        <color rgb="FF134F5C"/>
      </bottom>
    </border>
    <border>
      <left/>
      <right/>
      <top/>
      <bottom style="medium">
        <color rgb="FF134F5C"/>
      </bottom>
    </border>
    <border>
      <left style="thin">
        <color rgb="FF000000"/>
      </left>
      <right style="thin">
        <color rgb="FF000000"/>
      </right>
      <top style="thin">
        <color rgb="FF000000"/>
      </top>
      <bottom style="thin">
        <color rgb="FF000000"/>
      </bottom>
    </border>
    <border>
      <left style="medium">
        <color rgb="FFCCCCCC"/>
      </left>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Font="1"/>
    <xf borderId="0" fillId="0" fontId="1" numFmtId="0" xfId="0" applyAlignment="1" applyFont="1">
      <alignment horizontal="left"/>
    </xf>
    <xf borderId="0" fillId="0" fontId="2" numFmtId="0" xfId="0" applyAlignment="1" applyFont="1">
      <alignment horizontal="left" shrinkToFit="0" vertical="top" wrapText="1"/>
    </xf>
    <xf borderId="1" fillId="2" fontId="3" numFmtId="0" xfId="0" applyAlignment="1" applyBorder="1" applyFill="1" applyFont="1">
      <alignment horizontal="right" vertical="center"/>
    </xf>
    <xf borderId="2" fillId="3" fontId="4" numFmtId="164" xfId="0" applyAlignment="1" applyBorder="1" applyFill="1" applyFont="1" applyNumberFormat="1">
      <alignment horizontal="center" vertical="center"/>
    </xf>
    <xf borderId="0" fillId="0" fontId="5" numFmtId="0" xfId="0" applyFont="1"/>
    <xf borderId="0" fillId="0" fontId="6" numFmtId="0" xfId="0" applyAlignment="1" applyFont="1">
      <alignment shrinkToFit="0" vertical="top" wrapText="1"/>
    </xf>
    <xf borderId="0" fillId="0" fontId="2" numFmtId="0" xfId="0" applyAlignment="1" applyFont="1">
      <alignment horizontal="right" shrinkToFit="0" wrapText="1"/>
    </xf>
    <xf borderId="0" fillId="0" fontId="2" numFmtId="3" xfId="0" applyFont="1" applyNumberFormat="1"/>
    <xf borderId="3" fillId="2" fontId="7" numFmtId="0" xfId="0" applyAlignment="1" applyBorder="1" applyFont="1">
      <alignment horizontal="right" vertical="center"/>
    </xf>
    <xf borderId="4" fillId="0" fontId="8" numFmtId="0" xfId="0" applyBorder="1" applyFont="1"/>
    <xf borderId="1" fillId="4" fontId="9" numFmtId="0" xfId="0" applyAlignment="1" applyBorder="1" applyFill="1" applyFont="1">
      <alignment horizontal="right" vertical="center"/>
    </xf>
    <xf borderId="2" fillId="3" fontId="4" numFmtId="164" xfId="0" applyAlignment="1" applyBorder="1" applyFont="1" applyNumberFormat="1">
      <alignment horizontal="center" readingOrder="0" vertical="center"/>
    </xf>
    <xf borderId="0" fillId="0" fontId="2" numFmtId="0" xfId="0" applyAlignment="1" applyFont="1">
      <alignment vertical="top"/>
    </xf>
    <xf borderId="0" fillId="0" fontId="6" numFmtId="0" xfId="0" applyAlignment="1" applyFont="1">
      <alignment vertical="top"/>
    </xf>
    <xf borderId="0" fillId="0" fontId="9" numFmtId="0" xfId="0" applyAlignment="1" applyFont="1">
      <alignment horizontal="right" vertical="center"/>
    </xf>
    <xf borderId="0" fillId="0" fontId="4" numFmtId="164" xfId="0" applyAlignment="1" applyFont="1" applyNumberFormat="1">
      <alignment horizontal="center" vertical="center"/>
    </xf>
    <xf borderId="5" fillId="5" fontId="10" numFmtId="165" xfId="0" applyAlignment="1" applyBorder="1" applyFill="1" applyFont="1" applyNumberFormat="1">
      <alignment vertical="center"/>
    </xf>
    <xf borderId="6" fillId="5" fontId="10" numFmtId="165" xfId="0" applyAlignment="1" applyBorder="1" applyFont="1" applyNumberFormat="1">
      <alignment vertical="center"/>
    </xf>
    <xf borderId="7" fillId="4" fontId="7" numFmtId="0" xfId="0" applyAlignment="1" applyBorder="1" applyFont="1">
      <alignment horizontal="right" vertical="center"/>
    </xf>
    <xf borderId="0" fillId="0" fontId="1" numFmtId="0" xfId="0" applyFont="1"/>
    <xf borderId="8" fillId="2" fontId="3" numFmtId="0" xfId="0" applyAlignment="1" applyBorder="1" applyFont="1">
      <alignment vertical="center"/>
    </xf>
    <xf borderId="9" fillId="0" fontId="8" numFmtId="0" xfId="0" applyBorder="1" applyFont="1"/>
    <xf borderId="10" fillId="0" fontId="8" numFmtId="0" xfId="0" applyBorder="1" applyFont="1"/>
    <xf borderId="0" fillId="0" fontId="5" numFmtId="0" xfId="0" applyAlignment="1" applyFont="1">
      <alignment horizontal="center"/>
    </xf>
    <xf borderId="0" fillId="0" fontId="2" numFmtId="0" xfId="0" applyAlignment="1" applyFont="1">
      <alignment horizontal="center"/>
    </xf>
    <xf borderId="0" fillId="0" fontId="2" numFmtId="0" xfId="0" applyAlignment="1" applyFont="1">
      <alignment horizontal="right"/>
    </xf>
    <xf borderId="0" fillId="0" fontId="2" numFmtId="165" xfId="0" applyFont="1" applyNumberFormat="1"/>
    <xf borderId="0" fillId="0" fontId="2" numFmtId="164" xfId="0" applyFont="1" applyNumberFormat="1"/>
    <xf borderId="7" fillId="5" fontId="10" numFmtId="0" xfId="0" applyAlignment="1" applyBorder="1" applyFont="1">
      <alignment horizontal="right" vertical="center"/>
    </xf>
    <xf borderId="7" fillId="5" fontId="5" numFmtId="0" xfId="0" applyAlignment="1" applyBorder="1" applyFont="1">
      <alignment horizontal="right" vertical="center"/>
    </xf>
    <xf borderId="7" fillId="5" fontId="10" numFmtId="165" xfId="0" applyAlignment="1" applyBorder="1" applyFont="1" applyNumberFormat="1">
      <alignment vertical="center"/>
    </xf>
    <xf borderId="11" fillId="5" fontId="10" numFmtId="0" xfId="0" applyAlignment="1" applyBorder="1" applyFont="1">
      <alignment horizontal="right" vertical="center"/>
    </xf>
    <xf borderId="12" fillId="5" fontId="10" numFmtId="165" xfId="0" applyAlignment="1" applyBorder="1" applyFont="1" applyNumberFormat="1">
      <alignment vertical="center"/>
    </xf>
    <xf borderId="0" fillId="0" fontId="10" numFmtId="0" xfId="0" applyFont="1"/>
    <xf borderId="0" fillId="0" fontId="10" numFmtId="0" xfId="0" applyAlignment="1" applyFont="1">
      <alignment horizontal="right" vertical="center"/>
    </xf>
    <xf borderId="0" fillId="0" fontId="10" numFmtId="165" xfId="0" applyFont="1" applyNumberFormat="1"/>
    <xf borderId="0" fillId="0" fontId="6" numFmtId="0" xfId="0" applyFont="1"/>
    <xf borderId="13" fillId="6" fontId="10" numFmtId="0" xfId="0" applyAlignment="1" applyBorder="1" applyFill="1" applyFont="1">
      <alignment horizontal="right"/>
    </xf>
    <xf borderId="14" fillId="0" fontId="8" numFmtId="0" xfId="0" applyBorder="1" applyFont="1"/>
    <xf borderId="15" fillId="0" fontId="8" numFmtId="0" xfId="0" applyBorder="1" applyFont="1"/>
    <xf borderId="16" fillId="6" fontId="10" numFmtId="165" xfId="0" applyBorder="1" applyFont="1" applyNumberFormat="1"/>
    <xf borderId="8" fillId="6" fontId="6" numFmtId="0" xfId="0" applyAlignment="1" applyBorder="1" applyFont="1">
      <alignment horizontal="right"/>
    </xf>
    <xf borderId="7" fillId="6" fontId="6" numFmtId="165" xfId="0" applyBorder="1" applyFont="1" applyNumberFormat="1"/>
    <xf borderId="0" fillId="0" fontId="2" numFmtId="0" xfId="0" applyAlignment="1" applyFont="1">
      <alignment horizontal="right" readingOrder="0"/>
    </xf>
    <xf borderId="0" fillId="0" fontId="2" numFmtId="165" xfId="0" applyAlignment="1" applyFont="1" applyNumberFormat="1">
      <alignment readingOrder="0"/>
    </xf>
    <xf borderId="17" fillId="6" fontId="10" numFmtId="0" xfId="0" applyAlignment="1" applyBorder="1" applyFont="1">
      <alignment horizontal="right"/>
    </xf>
    <xf borderId="18" fillId="0" fontId="8" numFmtId="0" xfId="0" applyBorder="1" applyFont="1"/>
    <xf borderId="19" fillId="0" fontId="8" numFmtId="0" xfId="0" applyBorder="1" applyFont="1"/>
    <xf borderId="20" fillId="6" fontId="10" numFmtId="165" xfId="0" applyBorder="1" applyFont="1" applyNumberFormat="1"/>
    <xf borderId="8" fillId="5" fontId="10" numFmtId="0" xfId="0" applyAlignment="1" applyBorder="1" applyFont="1">
      <alignment horizontal="right" vertical="center"/>
    </xf>
    <xf borderId="7" fillId="5" fontId="10" numFmtId="9" xfId="0" applyBorder="1" applyFont="1" applyNumberFormat="1"/>
    <xf borderId="12" fillId="5" fontId="10" numFmtId="165" xfId="0" applyBorder="1" applyFont="1" applyNumberFormat="1"/>
    <xf borderId="0" fillId="0" fontId="11" numFmtId="0" xfId="0" applyFont="1"/>
    <xf borderId="0" fillId="0" fontId="12" numFmtId="0" xfId="0" applyFont="1"/>
    <xf borderId="0" fillId="0" fontId="13" numFmtId="0" xfId="0" applyFont="1"/>
    <xf borderId="0" fillId="0" fontId="14" numFmtId="0" xfId="0" applyFont="1"/>
    <xf borderId="21" fillId="7" fontId="15" numFmtId="0" xfId="0" applyAlignment="1" applyBorder="1" applyFill="1" applyFont="1">
      <alignment shrinkToFit="0" wrapText="1"/>
    </xf>
    <xf borderId="21" fillId="8" fontId="16" numFmtId="0" xfId="0" applyBorder="1" applyFill="1" applyFont="1"/>
    <xf borderId="21" fillId="8" fontId="14" numFmtId="0" xfId="0" applyBorder="1" applyFont="1"/>
    <xf borderId="21" fillId="8" fontId="2" numFmtId="0" xfId="0" applyBorder="1" applyFont="1"/>
    <xf borderId="21" fillId="8" fontId="17" numFmtId="0" xfId="0" applyBorder="1" applyFont="1"/>
    <xf borderId="21" fillId="8" fontId="0" numFmtId="0" xfId="0" applyBorder="1" applyFont="1"/>
    <xf borderId="22" fillId="0" fontId="12" numFmtId="0" xfId="0" applyAlignment="1" applyBorder="1" applyFont="1">
      <alignment horizontal="left" vertical="center"/>
    </xf>
    <xf borderId="0" fillId="0" fontId="16" numFmtId="0" xfId="0" applyFont="1"/>
    <xf borderId="0" fillId="0" fontId="16" numFmtId="0" xfId="0" applyAlignment="1" applyFont="1">
      <alignment shrinkToFit="0" wrapText="1"/>
    </xf>
    <xf borderId="0" fillId="0" fontId="18" numFmtId="0" xfId="0" applyAlignment="1" applyFont="1">
      <alignment readingOrder="0"/>
    </xf>
    <xf borderId="21" fillId="0" fontId="16" numFmtId="0" xfId="0" applyAlignment="1" applyBorder="1" applyFont="1">
      <alignment readingOrder="0" shrinkToFit="0" wrapText="1"/>
    </xf>
    <xf borderId="21" fillId="0" fontId="16" numFmtId="0" xfId="0" applyAlignment="1" applyBorder="1" applyFont="1">
      <alignment shrinkToFit="0" wrapText="1"/>
    </xf>
    <xf borderId="0" fillId="0" fontId="19" numFmtId="0" xfId="0" applyAlignment="1" applyFont="1">
      <alignment readingOrder="0"/>
    </xf>
    <xf borderId="0" fillId="0" fontId="16" numFmtId="0" xfId="0" applyAlignment="1" applyFont="1">
      <alignment readingOrder="0"/>
    </xf>
    <xf borderId="21" fillId="0" fontId="16" numFmtId="0" xfId="0" applyAlignment="1" applyBorder="1" applyFont="1">
      <alignment readingOrder="0"/>
    </xf>
    <xf borderId="21" fillId="0" fontId="13" numFmtId="0" xfId="0" applyAlignment="1" applyBorder="1" applyFont="1">
      <alignment shrinkToFit="0" wrapText="1"/>
    </xf>
    <xf borderId="21" fillId="0" fontId="13" numFmtId="0" xfId="0" applyAlignment="1" applyBorder="1" applyFont="1">
      <alignment vertical="center"/>
    </xf>
    <xf borderId="0" fillId="0" fontId="20" numFmtId="0" xfId="0" applyFont="1"/>
    <xf borderId="0" fillId="0" fontId="21" numFmtId="0" xfId="0" applyFont="1"/>
    <xf borderId="21" fillId="0" fontId="13" numFmtId="0" xfId="0" applyAlignment="1" applyBorder="1" applyFont="1">
      <alignment readingOrder="0" shrinkToFit="0" wrapText="1"/>
    </xf>
    <xf borderId="21" fillId="0" fontId="13" numFmtId="0" xfId="0" applyAlignment="1" applyBorder="1" applyFont="1">
      <alignment readingOrder="0" vertical="center"/>
    </xf>
    <xf borderId="0" fillId="0" fontId="21" numFmtId="0" xfId="0" applyAlignment="1" applyFont="1">
      <alignment readingOrder="0"/>
    </xf>
    <xf borderId="0" fillId="0" fontId="22" numFmtId="0" xfId="0" applyAlignment="1" applyFont="1">
      <alignment readingOrder="0"/>
    </xf>
  </cellXfs>
  <cellStyles count="1">
    <cellStyle xfId="0" name="Normal" builtinId="0"/>
  </cellStyles>
  <dxfs count="1">
    <dxf>
      <font/>
      <fill>
        <patternFill patternType="solid">
          <fgColor rgb="FFD0E0E3"/>
          <bgColor rgb="FFD0E0E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smith@testcompany.com" TargetMode="External"/><Relationship Id="rId2" Type="http://schemas.openxmlformats.org/officeDocument/2006/relationships/hyperlink" Target="mailto:elizabeth@testcompany.com" TargetMode="External"/><Relationship Id="rId3" Type="http://schemas.openxmlformats.org/officeDocument/2006/relationships/hyperlink" Target="mailto:johnsmith@testcompany.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0"/>
  <cols>
    <col customWidth="1" min="1" max="1" width="85.13"/>
    <col customWidth="1" min="2" max="2" width="25.75"/>
    <col customWidth="1" min="3" max="3" width="37.38"/>
    <col customWidth="1" min="4" max="4" width="34.13"/>
    <col customWidth="1" min="5" max="5" width="83.63"/>
    <col customWidth="1" min="6" max="24" width="12.63"/>
  </cols>
  <sheetData>
    <row r="1" ht="32.25" customHeight="1">
      <c r="A1" s="1" t="s">
        <v>0</v>
      </c>
      <c r="E1" s="2"/>
      <c r="F1" s="2"/>
      <c r="G1" s="2"/>
      <c r="H1" s="2"/>
      <c r="I1" s="2"/>
      <c r="J1" s="2"/>
      <c r="K1" s="2"/>
      <c r="L1" s="2"/>
      <c r="M1" s="2"/>
      <c r="N1" s="2"/>
      <c r="O1" s="2"/>
      <c r="P1" s="2"/>
      <c r="Q1" s="2"/>
      <c r="R1" s="2"/>
      <c r="S1" s="2"/>
      <c r="T1" s="2"/>
      <c r="U1" s="2"/>
      <c r="V1" s="2"/>
      <c r="W1" s="2"/>
      <c r="X1" s="2"/>
      <c r="Y1" s="2"/>
      <c r="Z1" s="2"/>
    </row>
    <row r="2" ht="15.0" customHeight="1">
      <c r="A2" s="3"/>
      <c r="B2" s="3"/>
      <c r="C2" s="3"/>
      <c r="D2" s="3"/>
      <c r="E2" s="2"/>
      <c r="F2" s="2"/>
      <c r="G2" s="2"/>
      <c r="H2" s="2"/>
      <c r="I2" s="2"/>
      <c r="J2" s="2"/>
      <c r="K2" s="2"/>
      <c r="L2" s="2"/>
      <c r="M2" s="2"/>
      <c r="N2" s="2"/>
      <c r="O2" s="2"/>
      <c r="P2" s="2"/>
      <c r="Q2" s="2"/>
      <c r="R2" s="2"/>
      <c r="S2" s="2"/>
      <c r="T2" s="2"/>
      <c r="U2" s="2"/>
      <c r="V2" s="2"/>
      <c r="W2" s="2"/>
      <c r="X2" s="2"/>
      <c r="Y2" s="2"/>
      <c r="Z2" s="2"/>
    </row>
    <row r="3" ht="39.0" customHeight="1">
      <c r="A3" s="4" t="s">
        <v>1</v>
      </c>
      <c r="E3" s="2"/>
      <c r="F3" s="2"/>
      <c r="G3" s="2"/>
      <c r="H3" s="2"/>
      <c r="I3" s="2"/>
      <c r="J3" s="2"/>
      <c r="K3" s="2"/>
      <c r="L3" s="2"/>
      <c r="M3" s="2"/>
      <c r="N3" s="2"/>
      <c r="O3" s="2"/>
      <c r="P3" s="2"/>
      <c r="Q3" s="2"/>
      <c r="R3" s="2"/>
      <c r="S3" s="2"/>
      <c r="T3" s="2"/>
      <c r="U3" s="2"/>
      <c r="V3" s="2"/>
      <c r="W3" s="2"/>
      <c r="X3" s="2"/>
      <c r="Y3" s="2"/>
      <c r="Z3" s="2"/>
    </row>
    <row r="4">
      <c r="A4" s="2"/>
      <c r="B4" s="2"/>
      <c r="C4" s="2"/>
      <c r="D4" s="2"/>
      <c r="E4" s="2"/>
      <c r="F4" s="2"/>
      <c r="G4" s="2"/>
      <c r="H4" s="2"/>
      <c r="I4" s="2"/>
      <c r="J4" s="2"/>
      <c r="K4" s="2"/>
      <c r="L4" s="2"/>
      <c r="M4" s="2"/>
      <c r="N4" s="2"/>
      <c r="O4" s="2"/>
      <c r="P4" s="2"/>
      <c r="Q4" s="2"/>
      <c r="R4" s="2"/>
      <c r="S4" s="2"/>
      <c r="T4" s="2"/>
      <c r="U4" s="2"/>
      <c r="V4" s="2"/>
      <c r="W4" s="2"/>
      <c r="X4" s="2"/>
      <c r="Y4" s="2"/>
      <c r="Z4" s="2"/>
    </row>
    <row r="5" ht="15.0" customHeight="1">
      <c r="A5" s="2"/>
      <c r="B5" s="2"/>
      <c r="C5" s="2"/>
      <c r="D5" s="2"/>
      <c r="E5" s="2"/>
      <c r="F5" s="2"/>
      <c r="G5" s="2"/>
      <c r="H5" s="2"/>
      <c r="I5" s="2"/>
      <c r="J5" s="2"/>
      <c r="K5" s="2"/>
      <c r="L5" s="2"/>
      <c r="M5" s="2"/>
      <c r="N5" s="2"/>
      <c r="O5" s="2"/>
      <c r="P5" s="2"/>
      <c r="Q5" s="2"/>
      <c r="R5" s="2"/>
      <c r="S5" s="2"/>
      <c r="T5" s="2"/>
      <c r="U5" s="2"/>
      <c r="V5" s="2"/>
      <c r="W5" s="2"/>
      <c r="X5" s="2"/>
      <c r="Y5" s="2"/>
      <c r="Z5" s="2"/>
    </row>
    <row r="6">
      <c r="A6" s="5" t="s">
        <v>2</v>
      </c>
      <c r="B6" s="6">
        <v>0.0</v>
      </c>
      <c r="C6" s="7"/>
      <c r="E6" s="8"/>
      <c r="F6" s="2"/>
      <c r="G6" s="2"/>
      <c r="H6" s="2"/>
      <c r="I6" s="2"/>
      <c r="J6" s="2"/>
      <c r="K6" s="2"/>
      <c r="L6" s="2"/>
      <c r="M6" s="2"/>
      <c r="N6" s="2"/>
      <c r="O6" s="2"/>
      <c r="P6" s="2"/>
      <c r="Q6" s="2"/>
      <c r="R6" s="2"/>
      <c r="S6" s="2"/>
      <c r="T6" s="2"/>
      <c r="U6" s="2"/>
      <c r="V6" s="2"/>
      <c r="W6" s="2"/>
      <c r="X6" s="2"/>
      <c r="Y6" s="2"/>
      <c r="Z6" s="2"/>
    </row>
    <row r="7">
      <c r="A7" s="9"/>
      <c r="B7" s="10"/>
      <c r="C7" s="2"/>
      <c r="D7" s="2"/>
      <c r="E7" s="2"/>
      <c r="F7" s="2"/>
      <c r="G7" s="2"/>
      <c r="H7" s="2"/>
      <c r="I7" s="2"/>
      <c r="J7" s="2"/>
      <c r="K7" s="2"/>
      <c r="L7" s="2"/>
      <c r="M7" s="2"/>
      <c r="N7" s="2"/>
      <c r="O7" s="2"/>
      <c r="P7" s="2"/>
      <c r="Q7" s="2"/>
      <c r="R7" s="2"/>
      <c r="S7" s="2"/>
      <c r="T7" s="2"/>
      <c r="U7" s="2"/>
      <c r="V7" s="2"/>
      <c r="W7" s="2"/>
      <c r="X7" s="2"/>
      <c r="Y7" s="2"/>
      <c r="Z7" s="2"/>
    </row>
    <row r="8">
      <c r="A8" s="11" t="s">
        <v>3</v>
      </c>
      <c r="B8" s="12"/>
      <c r="C8" s="2"/>
      <c r="D8" s="2"/>
      <c r="E8" s="2"/>
      <c r="F8" s="2"/>
      <c r="G8" s="2"/>
      <c r="H8" s="2"/>
      <c r="I8" s="2"/>
      <c r="J8" s="2"/>
      <c r="K8" s="2"/>
      <c r="L8" s="2"/>
      <c r="M8" s="2"/>
      <c r="N8" s="2"/>
      <c r="O8" s="2"/>
      <c r="P8" s="2"/>
      <c r="Q8" s="2"/>
      <c r="R8" s="2"/>
      <c r="S8" s="2"/>
      <c r="T8" s="2"/>
      <c r="U8" s="2"/>
      <c r="V8" s="2"/>
      <c r="W8" s="2"/>
      <c r="X8" s="2"/>
      <c r="Y8" s="2"/>
      <c r="Z8" s="2"/>
    </row>
    <row r="9">
      <c r="A9" s="13" t="s">
        <v>4</v>
      </c>
      <c r="B9" s="6">
        <v>0.0</v>
      </c>
      <c r="C9" s="2"/>
      <c r="D9" s="2"/>
      <c r="E9" s="2"/>
      <c r="F9" s="2"/>
      <c r="G9" s="2"/>
      <c r="H9" s="2"/>
      <c r="I9" s="2"/>
      <c r="J9" s="2"/>
      <c r="K9" s="2"/>
      <c r="L9" s="2"/>
      <c r="M9" s="2"/>
      <c r="N9" s="2"/>
      <c r="O9" s="2"/>
      <c r="P9" s="2"/>
      <c r="Q9" s="2"/>
      <c r="R9" s="2"/>
      <c r="S9" s="2"/>
      <c r="T9" s="2"/>
      <c r="U9" s="2"/>
      <c r="V9" s="2"/>
      <c r="W9" s="2"/>
      <c r="X9" s="2"/>
      <c r="Y9" s="2"/>
      <c r="Z9" s="2"/>
    </row>
    <row r="10">
      <c r="A10" s="13" t="s">
        <v>5</v>
      </c>
      <c r="B10" s="6">
        <v>0.0</v>
      </c>
      <c r="C10" s="8" t="s">
        <v>6</v>
      </c>
      <c r="D10" s="2"/>
      <c r="E10" s="2"/>
      <c r="F10" s="2"/>
      <c r="G10" s="2"/>
      <c r="H10" s="2"/>
      <c r="I10" s="2"/>
      <c r="J10" s="2"/>
      <c r="K10" s="2"/>
      <c r="L10" s="2"/>
      <c r="M10" s="2"/>
      <c r="N10" s="2"/>
      <c r="O10" s="2"/>
      <c r="P10" s="2"/>
      <c r="Q10" s="2"/>
      <c r="R10" s="2"/>
      <c r="S10" s="2"/>
      <c r="T10" s="2"/>
      <c r="U10" s="2"/>
      <c r="V10" s="2"/>
      <c r="W10" s="2"/>
      <c r="X10" s="2"/>
      <c r="Y10" s="2"/>
      <c r="Z10" s="2"/>
    </row>
    <row r="11">
      <c r="A11" s="13" t="s">
        <v>7</v>
      </c>
      <c r="B11" s="14">
        <v>0.0</v>
      </c>
      <c r="C11" s="15"/>
      <c r="D11" s="2"/>
      <c r="E11" s="2"/>
      <c r="F11" s="2"/>
      <c r="G11" s="2"/>
      <c r="H11" s="2"/>
      <c r="I11" s="2"/>
      <c r="J11" s="2"/>
      <c r="K11" s="2"/>
      <c r="L11" s="2"/>
      <c r="M11" s="2"/>
      <c r="N11" s="2"/>
      <c r="O11" s="2"/>
      <c r="P11" s="2"/>
      <c r="Q11" s="2"/>
      <c r="R11" s="2"/>
      <c r="S11" s="2"/>
      <c r="T11" s="2"/>
      <c r="U11" s="2"/>
      <c r="V11" s="2"/>
      <c r="W11" s="2"/>
      <c r="X11" s="2"/>
      <c r="Y11" s="2"/>
      <c r="Z11" s="2"/>
    </row>
    <row r="12">
      <c r="A12" s="13" t="s">
        <v>8</v>
      </c>
      <c r="B12" s="14">
        <v>0.0</v>
      </c>
      <c r="C12" s="8" t="s">
        <v>6</v>
      </c>
      <c r="D12" s="2"/>
      <c r="E12" s="2"/>
      <c r="F12" s="2"/>
      <c r="G12" s="2"/>
      <c r="H12" s="2"/>
      <c r="I12" s="2"/>
      <c r="J12" s="2"/>
      <c r="K12" s="2"/>
      <c r="L12" s="2"/>
      <c r="M12" s="2"/>
      <c r="N12" s="2"/>
      <c r="O12" s="2"/>
      <c r="P12" s="2"/>
      <c r="Q12" s="2"/>
      <c r="R12" s="2"/>
      <c r="S12" s="2"/>
      <c r="T12" s="2"/>
      <c r="U12" s="2"/>
      <c r="V12" s="2"/>
      <c r="W12" s="2"/>
      <c r="X12" s="2"/>
      <c r="Y12" s="2"/>
      <c r="Z12" s="2"/>
    </row>
    <row r="13">
      <c r="A13" s="13" t="s">
        <v>9</v>
      </c>
      <c r="B13" s="14">
        <v>0.0</v>
      </c>
      <c r="C13" s="16"/>
      <c r="D13" s="2"/>
      <c r="E13" s="2"/>
      <c r="F13" s="2"/>
      <c r="G13" s="2"/>
      <c r="H13" s="2"/>
      <c r="I13" s="2"/>
      <c r="J13" s="2"/>
      <c r="K13" s="2"/>
      <c r="L13" s="2"/>
      <c r="M13" s="2"/>
      <c r="N13" s="2"/>
      <c r="O13" s="2"/>
      <c r="P13" s="2"/>
      <c r="Q13" s="2"/>
      <c r="R13" s="2"/>
      <c r="S13" s="2"/>
      <c r="T13" s="2"/>
      <c r="U13" s="2"/>
      <c r="V13" s="2"/>
      <c r="W13" s="2"/>
      <c r="X13" s="2"/>
      <c r="Y13" s="2"/>
      <c r="Z13" s="2"/>
    </row>
    <row r="14">
      <c r="A14" s="13" t="s">
        <v>10</v>
      </c>
      <c r="B14" s="14">
        <v>0.0</v>
      </c>
      <c r="C14" s="8" t="s">
        <v>11</v>
      </c>
      <c r="D14" s="2"/>
      <c r="E14" s="2"/>
      <c r="F14" s="2"/>
      <c r="G14" s="2"/>
      <c r="H14" s="2"/>
      <c r="I14" s="2"/>
      <c r="J14" s="2"/>
      <c r="K14" s="2"/>
      <c r="L14" s="2"/>
      <c r="M14" s="2"/>
      <c r="N14" s="2"/>
      <c r="O14" s="2"/>
      <c r="P14" s="2"/>
      <c r="Q14" s="2"/>
      <c r="R14" s="2"/>
      <c r="S14" s="2"/>
      <c r="T14" s="2"/>
      <c r="U14" s="2"/>
      <c r="V14" s="2"/>
      <c r="W14" s="2"/>
      <c r="X14" s="2"/>
      <c r="Y14" s="2"/>
      <c r="Z14" s="2"/>
    </row>
    <row r="15">
      <c r="A15" s="17"/>
      <c r="B15" s="18"/>
      <c r="C15" s="8"/>
      <c r="D15" s="2"/>
      <c r="E15" s="2"/>
      <c r="F15" s="2"/>
      <c r="G15" s="2"/>
      <c r="H15" s="2"/>
      <c r="I15" s="2"/>
      <c r="J15" s="2"/>
      <c r="K15" s="2"/>
      <c r="L15" s="2"/>
      <c r="M15" s="2"/>
      <c r="N15" s="2"/>
      <c r="O15" s="2"/>
      <c r="P15" s="2"/>
      <c r="Q15" s="2"/>
      <c r="R15" s="2"/>
      <c r="S15" s="2"/>
      <c r="T15" s="2"/>
      <c r="U15" s="2"/>
      <c r="V15" s="2"/>
      <c r="W15" s="2"/>
      <c r="X15" s="2"/>
      <c r="Y15" s="2"/>
      <c r="Z15" s="2"/>
    </row>
    <row r="16">
      <c r="A16" s="13" t="s">
        <v>12</v>
      </c>
      <c r="B16" s="19">
        <f t="shared" ref="B16:B18" si="1">D29</f>
        <v>0</v>
      </c>
      <c r="C16" s="8"/>
      <c r="D16" s="2"/>
      <c r="E16" s="2"/>
      <c r="F16" s="2"/>
      <c r="G16" s="2"/>
      <c r="H16" s="2"/>
      <c r="I16" s="2"/>
      <c r="J16" s="2"/>
      <c r="K16" s="2"/>
      <c r="L16" s="2"/>
      <c r="M16" s="2"/>
      <c r="N16" s="2"/>
      <c r="O16" s="2"/>
      <c r="P16" s="2"/>
      <c r="Q16" s="2"/>
      <c r="R16" s="2"/>
      <c r="S16" s="2"/>
      <c r="T16" s="2"/>
      <c r="U16" s="2"/>
      <c r="V16" s="2"/>
      <c r="W16" s="2"/>
      <c r="X16" s="2"/>
      <c r="Y16" s="2"/>
      <c r="Z16" s="2"/>
    </row>
    <row r="17">
      <c r="A17" s="13" t="s">
        <v>13</v>
      </c>
      <c r="B17" s="20">
        <f t="shared" si="1"/>
        <v>0</v>
      </c>
      <c r="C17" s="8"/>
      <c r="D17" s="2"/>
      <c r="E17" s="2"/>
      <c r="F17" s="2"/>
      <c r="G17" s="2"/>
      <c r="H17" s="2"/>
      <c r="I17" s="2"/>
      <c r="J17" s="2"/>
      <c r="K17" s="2"/>
      <c r="L17" s="2"/>
      <c r="M17" s="2"/>
      <c r="N17" s="2"/>
      <c r="O17" s="2"/>
      <c r="P17" s="2"/>
      <c r="Q17" s="2"/>
      <c r="R17" s="2"/>
      <c r="S17" s="2"/>
      <c r="T17" s="2"/>
      <c r="U17" s="2"/>
      <c r="V17" s="2"/>
      <c r="W17" s="2"/>
      <c r="X17" s="2"/>
      <c r="Y17" s="2"/>
      <c r="Z17" s="2"/>
    </row>
    <row r="18">
      <c r="A18" s="21" t="s">
        <v>14</v>
      </c>
      <c r="B18" s="19">
        <f t="shared" si="1"/>
        <v>0</v>
      </c>
      <c r="C18" s="8"/>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2" t="s">
        <v>15</v>
      </c>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3" t="str">
        <f>IF(ISBLANK($B$6)=TRUE,"-----If override is blank, hide this section-----","Viewpoint Projected Fee Calculation at ["&amp;$B$6&amp;"] Licenses")&amp;"   -   (United States- All except GASB)"</f>
        <v>Viewpoint Projected Fee Calculation at [0] Licenses   -   (United States- All except GASB)</v>
      </c>
      <c r="B22" s="24"/>
      <c r="C22" s="24"/>
      <c r="D22" s="25"/>
      <c r="E22" s="2"/>
      <c r="F22" s="2"/>
      <c r="G22" s="2"/>
      <c r="H22" s="2"/>
      <c r="I22" s="2"/>
      <c r="J22" s="2"/>
      <c r="K22" s="2"/>
      <c r="L22" s="2"/>
      <c r="M22" s="2"/>
      <c r="N22" s="2"/>
      <c r="O22" s="2"/>
      <c r="P22" s="2"/>
      <c r="Q22" s="2"/>
      <c r="R22" s="2"/>
      <c r="S22" s="2"/>
      <c r="T22" s="2"/>
      <c r="U22" s="2"/>
      <c r="V22" s="2"/>
      <c r="W22" s="2"/>
      <c r="X22" s="2"/>
      <c r="Y22" s="2"/>
      <c r="Z22" s="2"/>
    </row>
    <row r="23" ht="15.75" customHeight="1">
      <c r="A23" s="2"/>
      <c r="B23" s="26" t="s">
        <v>16</v>
      </c>
      <c r="C23" s="26" t="s">
        <v>17</v>
      </c>
      <c r="D23" s="26" t="s">
        <v>18</v>
      </c>
      <c r="E23" s="2"/>
      <c r="F23" s="2"/>
      <c r="G23" s="2"/>
      <c r="H23" s="2"/>
      <c r="I23" s="2"/>
      <c r="J23" s="2"/>
      <c r="K23" s="2"/>
      <c r="L23" s="2"/>
      <c r="M23" s="2"/>
      <c r="N23" s="2"/>
      <c r="O23" s="2"/>
      <c r="P23" s="2"/>
      <c r="Q23" s="2"/>
      <c r="R23" s="2"/>
      <c r="S23" s="2"/>
      <c r="T23" s="2"/>
      <c r="U23" s="2"/>
      <c r="V23" s="2"/>
      <c r="W23" s="2"/>
      <c r="X23" s="2"/>
      <c r="Y23" s="2"/>
      <c r="Z23" s="2"/>
    </row>
    <row r="24" ht="15.75" customHeight="1">
      <c r="A24" s="2"/>
      <c r="B24" s="27" t="str">
        <f>IF(ISBLANK($B$6)=TRUE,"","Per License Fee")</f>
        <v>Per License Fee</v>
      </c>
      <c r="C24" s="27" t="str">
        <f>IF(ISBLANK($B$6)=TRUE,"","Number of Licenses in Tier")</f>
        <v>Number of Licenses in Tier</v>
      </c>
      <c r="D24" s="27" t="str">
        <f>IF(ISBLANK($B$6)=TRUE,"","Fee Applicable to Tier")</f>
        <v>Fee Applicable to Tier</v>
      </c>
      <c r="E24" s="2"/>
      <c r="F24" s="2"/>
      <c r="G24" s="2"/>
      <c r="H24" s="2"/>
      <c r="I24" s="2"/>
      <c r="J24" s="2"/>
      <c r="K24" s="2"/>
      <c r="L24" s="2"/>
      <c r="M24" s="2"/>
      <c r="N24" s="2"/>
      <c r="O24" s="2"/>
      <c r="P24" s="2"/>
      <c r="Q24" s="2"/>
      <c r="R24" s="2"/>
      <c r="S24" s="2"/>
      <c r="T24" s="2"/>
      <c r="U24" s="2"/>
      <c r="V24" s="2"/>
      <c r="W24" s="2"/>
      <c r="X24" s="2"/>
      <c r="Y24" s="2"/>
      <c r="Z24" s="2"/>
    </row>
    <row r="25" ht="15.75" customHeight="1">
      <c r="A25" s="28" t="str">
        <f>IF(ISBLANK($B$6)=TRUE,"","1 User")</f>
        <v>1 User</v>
      </c>
      <c r="B25" s="29">
        <f>IF(ISBLANK($B$6)=TRUE,"",2000)</f>
        <v>2000</v>
      </c>
      <c r="C25" s="2">
        <f>IF(OR(ISBLANK($B$6)=TRUE,$B$6=0),0,1)</f>
        <v>0</v>
      </c>
      <c r="D25" s="29">
        <f t="shared" ref="D25:D27" si="2">IF(ISBLANK($B$6)=TRUE,"",B25*C25)</f>
        <v>0</v>
      </c>
      <c r="E25" s="2"/>
      <c r="F25" s="2"/>
      <c r="G25" s="2"/>
      <c r="H25" s="2"/>
      <c r="I25" s="2"/>
      <c r="J25" s="2"/>
      <c r="K25" s="2"/>
      <c r="L25" s="2"/>
      <c r="M25" s="2"/>
      <c r="N25" s="2"/>
      <c r="O25" s="2"/>
      <c r="P25" s="2"/>
      <c r="Q25" s="2"/>
      <c r="R25" s="2"/>
      <c r="S25" s="2"/>
      <c r="T25" s="2"/>
      <c r="U25" s="2"/>
      <c r="V25" s="2"/>
      <c r="W25" s="2"/>
      <c r="X25" s="2"/>
      <c r="Y25" s="2"/>
      <c r="Z25" s="2"/>
    </row>
    <row r="26" ht="15.75" customHeight="1">
      <c r="A26" s="28" t="str">
        <f>IF(ISBLANK($B$6)=TRUE,"","2-9 Users")</f>
        <v>2-9 Users</v>
      </c>
      <c r="B26" s="29">
        <f>IF(ISBLANK($B$6)=TRUE,"",1250)</f>
        <v>1250</v>
      </c>
      <c r="C26" s="30">
        <f>IF(OR(ISBLANK($B$6)=TRUE,$B$6=0),0,(IF($B$6&gt;9,8,$B$6-C25)))</f>
        <v>0</v>
      </c>
      <c r="D26" s="29">
        <f t="shared" si="2"/>
        <v>0</v>
      </c>
      <c r="E26" s="2"/>
      <c r="F26" s="2"/>
      <c r="G26" s="2"/>
      <c r="H26" s="2"/>
      <c r="I26" s="2"/>
      <c r="J26" s="2"/>
      <c r="K26" s="2"/>
      <c r="L26" s="2"/>
      <c r="M26" s="2"/>
      <c r="N26" s="2"/>
      <c r="O26" s="2"/>
      <c r="P26" s="2"/>
      <c r="Q26" s="2"/>
      <c r="R26" s="2"/>
      <c r="S26" s="2"/>
      <c r="T26" s="2"/>
      <c r="U26" s="2"/>
      <c r="V26" s="2"/>
      <c r="W26" s="2"/>
      <c r="X26" s="2"/>
      <c r="Y26" s="2"/>
      <c r="Z26" s="2"/>
    </row>
    <row r="27" ht="15.75" customHeight="1">
      <c r="A27" s="28" t="str">
        <f>IF(ISBLANK($B$6)=TRUE,"","10+ Users")</f>
        <v>10+ Users</v>
      </c>
      <c r="B27" s="29">
        <f>IF(ISBLANK($B$6)=TRUE,"",1000)</f>
        <v>1000</v>
      </c>
      <c r="C27" s="30">
        <f>IF(OR(ISBLANK($B$6)=TRUE,$B$6=0),0,($B$6-C25-C26))</f>
        <v>0</v>
      </c>
      <c r="D27" s="29">
        <f t="shared" si="2"/>
        <v>0</v>
      </c>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31"/>
      <c r="B29" s="31" t="str">
        <f>IF(ISBLANK($B$6)=TRUE,"","Total Viewpoint Fee at ["&amp;$B$6&amp;"] Licenses (US Content excl. GASB)")</f>
        <v>Total Viewpoint Fee at [0] Licenses (US Content excl. GASB)</v>
      </c>
      <c r="C29" s="32" t="s">
        <v>19</v>
      </c>
      <c r="D29" s="33">
        <f>IF(ISBLANK($B$6)=TRUE,"",SUM(D25:D27))</f>
        <v>0</v>
      </c>
      <c r="E29" s="2"/>
      <c r="F29" s="2"/>
      <c r="G29" s="2"/>
      <c r="H29" s="2"/>
      <c r="I29" s="2"/>
      <c r="J29" s="2"/>
      <c r="K29" s="2"/>
      <c r="L29" s="2"/>
      <c r="M29" s="2"/>
      <c r="N29" s="2"/>
      <c r="O29" s="2"/>
      <c r="P29" s="2"/>
      <c r="Q29" s="2"/>
      <c r="R29" s="2"/>
      <c r="S29" s="2"/>
      <c r="T29" s="2"/>
      <c r="U29" s="2"/>
      <c r="V29" s="2"/>
      <c r="W29" s="2"/>
      <c r="X29" s="2"/>
      <c r="Y29" s="2"/>
      <c r="Z29" s="2"/>
    </row>
    <row r="30" ht="15.75" customHeight="1">
      <c r="A30" s="31"/>
      <c r="B30" s="31" t="str">
        <f>IF(ISBLANK($B$6)=TRUE,"","Estimated Fee for Global/Additional Content at ["&amp;$B$6&amp;"] Licenses")</f>
        <v>Estimated Fee for Global/Additional Content at [0] Licenses</v>
      </c>
      <c r="C30" s="32" t="s">
        <v>20</v>
      </c>
      <c r="D30" s="33">
        <f>IFERROR(D62,0)</f>
        <v>0</v>
      </c>
      <c r="E30" s="2"/>
      <c r="F30" s="2"/>
      <c r="G30" s="2"/>
      <c r="H30" s="2"/>
      <c r="I30" s="2"/>
      <c r="J30" s="2"/>
      <c r="K30" s="2"/>
      <c r="L30" s="2"/>
      <c r="M30" s="2"/>
      <c r="N30" s="2"/>
      <c r="O30" s="2"/>
      <c r="P30" s="2"/>
      <c r="Q30" s="2"/>
      <c r="R30" s="2"/>
      <c r="S30" s="2"/>
      <c r="T30" s="2"/>
      <c r="U30" s="2"/>
      <c r="V30" s="2"/>
      <c r="W30" s="2"/>
      <c r="X30" s="2"/>
      <c r="Y30" s="2"/>
      <c r="Z30" s="2"/>
    </row>
    <row r="31" ht="15.75" customHeight="1">
      <c r="A31" s="31"/>
      <c r="B31" s="34" t="s">
        <v>21</v>
      </c>
      <c r="C31" s="32" t="s">
        <v>22</v>
      </c>
      <c r="D31" s="35">
        <f>IFERROR(D29+D30,0)</f>
        <v>0</v>
      </c>
      <c r="E31" s="2"/>
      <c r="F31" s="2"/>
      <c r="G31" s="2"/>
      <c r="H31" s="2"/>
      <c r="I31" s="2"/>
      <c r="J31" s="2"/>
      <c r="K31" s="2"/>
      <c r="L31" s="2"/>
      <c r="M31" s="2"/>
      <c r="N31" s="2"/>
      <c r="O31" s="2"/>
      <c r="P31" s="2"/>
      <c r="Q31" s="2"/>
      <c r="R31" s="2"/>
      <c r="S31" s="2"/>
      <c r="T31" s="2"/>
      <c r="U31" s="2"/>
      <c r="V31" s="2"/>
      <c r="W31" s="2"/>
      <c r="X31" s="2"/>
      <c r="Y31" s="2"/>
      <c r="Z31" s="2"/>
    </row>
    <row r="32" ht="15.75" customHeight="1">
      <c r="A32" s="36"/>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37"/>
      <c r="B34" s="37"/>
      <c r="C34" s="37"/>
      <c r="D34" s="38"/>
      <c r="E34" s="2"/>
      <c r="F34" s="2"/>
      <c r="G34" s="2"/>
      <c r="H34" s="2"/>
      <c r="I34" s="2"/>
      <c r="J34" s="2"/>
      <c r="K34" s="2"/>
      <c r="L34" s="2"/>
      <c r="M34" s="2"/>
      <c r="N34" s="2"/>
      <c r="O34" s="2"/>
      <c r="P34" s="2"/>
      <c r="Q34" s="2"/>
      <c r="R34" s="2"/>
      <c r="S34" s="2"/>
      <c r="T34" s="2"/>
      <c r="U34" s="2"/>
      <c r="V34" s="2"/>
      <c r="W34" s="2"/>
      <c r="X34" s="2"/>
      <c r="Y34" s="2"/>
      <c r="Z34" s="2"/>
    </row>
    <row r="35" ht="15.75" customHeight="1">
      <c r="A35" s="23" t="str">
        <f>"Projected Global/Additional Subscription Fee Calculation"</f>
        <v>Projected Global/Additional Subscription Fee Calculation</v>
      </c>
      <c r="B35" s="24"/>
      <c r="C35" s="24"/>
      <c r="D35" s="25"/>
      <c r="E35" s="2"/>
      <c r="F35" s="2"/>
      <c r="G35" s="2"/>
      <c r="H35" s="2"/>
      <c r="I35" s="2"/>
      <c r="J35" s="2"/>
      <c r="K35" s="2"/>
      <c r="L35" s="2"/>
      <c r="M35" s="2"/>
      <c r="N35" s="2"/>
      <c r="O35" s="2"/>
      <c r="P35" s="2"/>
      <c r="Q35" s="2"/>
      <c r="R35" s="2"/>
      <c r="S35" s="2"/>
      <c r="T35" s="2"/>
      <c r="U35" s="2"/>
      <c r="V35" s="2"/>
      <c r="W35" s="2"/>
      <c r="X35" s="2"/>
      <c r="Y35" s="2"/>
      <c r="Z35" s="2"/>
    </row>
    <row r="36" ht="15.75" customHeight="1">
      <c r="A36" s="39" t="str">
        <f>"International Content (Global IFRS)"&amp;" | "&amp;B9&amp;" Licenses"</f>
        <v>International Content (Global IFRS) | 0 Licenses</v>
      </c>
      <c r="B36" s="26" t="s">
        <v>23</v>
      </c>
      <c r="C36" s="26" t="s">
        <v>24</v>
      </c>
      <c r="D36" s="26" t="s">
        <v>25</v>
      </c>
      <c r="E36" s="2"/>
      <c r="F36" s="2"/>
      <c r="G36" s="2"/>
      <c r="H36" s="2"/>
      <c r="I36" s="2"/>
      <c r="J36" s="2"/>
      <c r="K36" s="2"/>
      <c r="L36" s="2"/>
      <c r="M36" s="2"/>
      <c r="N36" s="2"/>
      <c r="O36" s="2"/>
      <c r="P36" s="2"/>
      <c r="Q36" s="2"/>
      <c r="R36" s="2"/>
      <c r="S36" s="2"/>
      <c r="T36" s="2"/>
      <c r="U36" s="2"/>
      <c r="V36" s="2"/>
      <c r="W36" s="2"/>
      <c r="X36" s="2"/>
      <c r="Y36" s="2"/>
      <c r="Z36" s="2"/>
    </row>
    <row r="37" ht="15.75" customHeight="1">
      <c r="A37" s="2"/>
      <c r="B37" s="27" t="s">
        <v>26</v>
      </c>
      <c r="C37" s="27" t="s">
        <v>27</v>
      </c>
      <c r="D37" s="27" t="s">
        <v>28</v>
      </c>
      <c r="E37" s="2"/>
      <c r="F37" s="2"/>
      <c r="G37" s="2"/>
      <c r="H37" s="2"/>
      <c r="I37" s="2"/>
      <c r="J37" s="2"/>
      <c r="K37" s="2"/>
      <c r="L37" s="2"/>
      <c r="M37" s="2"/>
      <c r="N37" s="2"/>
      <c r="O37" s="2"/>
      <c r="P37" s="2"/>
      <c r="Q37" s="2"/>
      <c r="R37" s="2"/>
      <c r="S37" s="2"/>
      <c r="T37" s="2"/>
      <c r="U37" s="2"/>
      <c r="V37" s="2"/>
      <c r="W37" s="2"/>
      <c r="X37" s="2"/>
      <c r="Y37" s="2"/>
      <c r="Z37" s="2"/>
    </row>
    <row r="38" ht="15.75" customHeight="1">
      <c r="A38" s="28" t="s">
        <v>29</v>
      </c>
      <c r="B38" s="29">
        <v>1044.0</v>
      </c>
      <c r="C38" s="2">
        <f>IF(ISBLANK($B$9)=TRUE,"",(IF(B9=0,0,1)))</f>
        <v>0</v>
      </c>
      <c r="D38" s="29">
        <f t="shared" ref="D38:D40" si="3">IFERROR(B38*C38,0)</f>
        <v>0</v>
      </c>
      <c r="E38" s="2"/>
      <c r="F38" s="2"/>
      <c r="G38" s="2"/>
      <c r="H38" s="2"/>
      <c r="I38" s="2"/>
      <c r="J38" s="2"/>
      <c r="K38" s="2"/>
      <c r="L38" s="2"/>
      <c r="M38" s="2"/>
      <c r="N38" s="2"/>
      <c r="O38" s="2"/>
      <c r="P38" s="2"/>
      <c r="Q38" s="2"/>
      <c r="R38" s="2"/>
      <c r="S38" s="2"/>
      <c r="T38" s="2"/>
      <c r="U38" s="2"/>
      <c r="V38" s="2"/>
      <c r="W38" s="2"/>
      <c r="X38" s="2"/>
      <c r="Y38" s="2"/>
      <c r="Z38" s="2"/>
    </row>
    <row r="39" ht="15.75" customHeight="1">
      <c r="A39" s="28" t="s">
        <v>30</v>
      </c>
      <c r="B39" s="29">
        <v>653.0</v>
      </c>
      <c r="C39" s="30">
        <f>IF(ISBLANK($B$9)=TRUE,"",(IF($B$9&gt;9,8,$B$9-C38)))</f>
        <v>0</v>
      </c>
      <c r="D39" s="29">
        <f t="shared" si="3"/>
        <v>0</v>
      </c>
      <c r="E39" s="2"/>
      <c r="F39" s="2"/>
      <c r="G39" s="2"/>
      <c r="H39" s="2"/>
      <c r="I39" s="2"/>
      <c r="J39" s="2"/>
      <c r="K39" s="2"/>
      <c r="L39" s="2"/>
      <c r="M39" s="2"/>
      <c r="N39" s="2"/>
      <c r="O39" s="2"/>
      <c r="P39" s="2"/>
      <c r="Q39" s="2"/>
      <c r="R39" s="2"/>
      <c r="S39" s="2"/>
      <c r="T39" s="2"/>
      <c r="U39" s="2"/>
      <c r="V39" s="2"/>
      <c r="W39" s="2"/>
      <c r="X39" s="2"/>
      <c r="Y39" s="2"/>
      <c r="Z39" s="2"/>
    </row>
    <row r="40" ht="15.75" customHeight="1">
      <c r="A40" s="28" t="s">
        <v>31</v>
      </c>
      <c r="B40" s="29">
        <v>522.0</v>
      </c>
      <c r="C40" s="2">
        <f>IF(ISBLANK($B$9)=TRUE,"",(IF(($B$9-C38-C39)&gt;0,($B$9-C38-C39),0)))</f>
        <v>0</v>
      </c>
      <c r="D40" s="29">
        <f t="shared" si="3"/>
        <v>0</v>
      </c>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40" t="s">
        <v>32</v>
      </c>
      <c r="B42" s="41"/>
      <c r="C42" s="42"/>
      <c r="D42" s="43">
        <f>SUM(D38:D40)</f>
        <v>0</v>
      </c>
      <c r="E42" s="2"/>
      <c r="F42" s="2"/>
      <c r="G42" s="2"/>
      <c r="H42" s="2"/>
      <c r="I42" s="2"/>
      <c r="J42" s="2"/>
      <c r="K42" s="2"/>
      <c r="L42" s="2"/>
      <c r="M42" s="2"/>
      <c r="N42" s="2"/>
      <c r="O42" s="2"/>
      <c r="P42" s="2"/>
      <c r="Q42" s="2"/>
      <c r="R42" s="2"/>
      <c r="S42" s="2"/>
      <c r="T42" s="2"/>
      <c r="U42" s="2"/>
      <c r="V42" s="2"/>
      <c r="W42" s="2"/>
      <c r="X42" s="2"/>
      <c r="Y42" s="2"/>
      <c r="Z42" s="2"/>
    </row>
    <row r="43" ht="15.75" customHeight="1">
      <c r="A43" s="39" t="str">
        <f>"UK content (UK GAAP &amp; IFRS for the UK) (Purchased in addition to the Global Content above)"&amp;" | "&amp;B10&amp;" Licenses"</f>
        <v>UK content (UK GAAP &amp; IFRS for the UK) (Purchased in addition to the Global Content above) | 0 Licenses</v>
      </c>
      <c r="E43" s="2"/>
      <c r="F43" s="2"/>
      <c r="G43" s="2"/>
      <c r="H43" s="2"/>
      <c r="I43" s="2"/>
      <c r="J43" s="2"/>
      <c r="K43" s="2"/>
      <c r="L43" s="2"/>
      <c r="M43" s="2"/>
      <c r="N43" s="2"/>
      <c r="O43" s="2"/>
      <c r="P43" s="2"/>
      <c r="Q43" s="2"/>
      <c r="R43" s="2"/>
      <c r="S43" s="2"/>
      <c r="T43" s="2"/>
      <c r="U43" s="2"/>
      <c r="V43" s="2"/>
      <c r="W43" s="2"/>
      <c r="X43" s="2"/>
      <c r="Y43" s="2"/>
      <c r="Z43" s="2"/>
    </row>
    <row r="44" ht="15.75" customHeight="1">
      <c r="A44" s="28" t="s">
        <v>29</v>
      </c>
      <c r="B44" s="29">
        <v>522.0</v>
      </c>
      <c r="C44" s="2">
        <f>IF(ISBLANK($B$10)=TRUE,"",(IF(B10=0,0,1)))</f>
        <v>0</v>
      </c>
      <c r="D44" s="29">
        <f t="shared" ref="D44:D46" si="4">IFERROR(B44*C44,0)</f>
        <v>0</v>
      </c>
      <c r="E44" s="2"/>
      <c r="F44" s="2"/>
      <c r="G44" s="2"/>
      <c r="H44" s="2"/>
      <c r="I44" s="2"/>
      <c r="J44" s="2"/>
      <c r="K44" s="2"/>
      <c r="L44" s="2"/>
      <c r="M44" s="2"/>
      <c r="N44" s="2"/>
      <c r="O44" s="2"/>
      <c r="P44" s="2"/>
      <c r="Q44" s="2"/>
      <c r="R44" s="2"/>
      <c r="S44" s="2"/>
      <c r="T44" s="2"/>
      <c r="U44" s="2"/>
      <c r="V44" s="2"/>
      <c r="W44" s="2"/>
      <c r="X44" s="2"/>
      <c r="Y44" s="2"/>
      <c r="Z44" s="2"/>
    </row>
    <row r="45" ht="15.75" customHeight="1">
      <c r="A45" s="28" t="s">
        <v>30</v>
      </c>
      <c r="B45" s="29">
        <v>392.0</v>
      </c>
      <c r="C45" s="30">
        <f>IF(ISBLANK($B$10)=TRUE,"",(IF($B$10&gt;9,8,$B$10-C44)))</f>
        <v>0</v>
      </c>
      <c r="D45" s="29">
        <f t="shared" si="4"/>
        <v>0</v>
      </c>
      <c r="E45" s="2"/>
      <c r="F45" s="2"/>
      <c r="G45" s="2"/>
      <c r="H45" s="2"/>
      <c r="I45" s="2"/>
      <c r="J45" s="2"/>
      <c r="K45" s="2"/>
      <c r="L45" s="2"/>
      <c r="M45" s="2"/>
      <c r="N45" s="2"/>
      <c r="O45" s="2"/>
      <c r="P45" s="2"/>
      <c r="Q45" s="2"/>
      <c r="R45" s="2"/>
      <c r="S45" s="2"/>
      <c r="T45" s="2"/>
      <c r="U45" s="2"/>
      <c r="V45" s="2"/>
      <c r="W45" s="2"/>
      <c r="X45" s="2"/>
      <c r="Y45" s="2"/>
      <c r="Z45" s="2"/>
    </row>
    <row r="46" ht="15.75" customHeight="1">
      <c r="A46" s="28" t="s">
        <v>31</v>
      </c>
      <c r="B46" s="29">
        <v>294.0</v>
      </c>
      <c r="C46" s="2">
        <f>IF(ISBLANK($B$10)=TRUE,"",(IF(($B$10-C44-C45)&gt;0,($B$10-C44-C45),0)))</f>
        <v>0</v>
      </c>
      <c r="D46" s="29">
        <f t="shared" si="4"/>
        <v>0</v>
      </c>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44" t="str">
        <f>"UK GAAP Only Fee ($130/License)"&amp;" | "&amp;B11&amp;" Licenses"</f>
        <v>UK GAAP Only Fee ($130/License) | 0 Licenses</v>
      </c>
      <c r="B48" s="24"/>
      <c r="C48" s="25"/>
      <c r="D48" s="45">
        <f>130*(B11)</f>
        <v>0</v>
      </c>
      <c r="E48" s="2"/>
      <c r="F48" s="2"/>
      <c r="G48" s="2"/>
      <c r="H48" s="2"/>
      <c r="I48" s="2"/>
      <c r="J48" s="2"/>
      <c r="K48" s="2"/>
      <c r="L48" s="2"/>
      <c r="M48" s="2"/>
      <c r="N48" s="2"/>
      <c r="O48" s="2"/>
      <c r="P48" s="2"/>
      <c r="Q48" s="2"/>
      <c r="R48" s="2"/>
      <c r="S48" s="2"/>
      <c r="T48" s="2"/>
      <c r="U48" s="2"/>
      <c r="V48" s="2"/>
      <c r="W48" s="2"/>
      <c r="X48" s="2"/>
      <c r="Y48" s="2"/>
      <c r="Z48" s="2"/>
    </row>
    <row r="49" ht="15.75" customHeight="1">
      <c r="A49" s="40" t="s">
        <v>33</v>
      </c>
      <c r="B49" s="41"/>
      <c r="C49" s="42"/>
      <c r="D49" s="43">
        <f>IFERROR(SUM(D44:D46)+D48,0)</f>
        <v>0</v>
      </c>
      <c r="E49" s="2"/>
      <c r="F49" s="2"/>
      <c r="G49" s="2"/>
      <c r="H49" s="2"/>
      <c r="I49" s="2"/>
      <c r="J49" s="2"/>
      <c r="K49" s="2"/>
      <c r="L49" s="2"/>
      <c r="M49" s="2"/>
      <c r="N49" s="2"/>
      <c r="O49" s="2"/>
      <c r="P49" s="2"/>
      <c r="Q49" s="2"/>
      <c r="R49" s="2"/>
      <c r="S49" s="2"/>
      <c r="T49" s="2"/>
      <c r="U49" s="2"/>
      <c r="V49" s="2"/>
      <c r="W49" s="2"/>
      <c r="X49" s="2"/>
      <c r="Y49" s="2"/>
      <c r="Z49" s="2"/>
    </row>
    <row r="50" ht="15.75" customHeight="1">
      <c r="A50" s="39" t="str">
        <f>"Canada Content"&amp;" (Canada GAAP &amp; IFRS for Canada) (Purchased in addition to the Global Content above)"&amp;" | "&amp;B12&amp;" Licenses"</f>
        <v>Canada Content (Canada GAAP &amp; IFRS for Canada) (Purchased in addition to the Global Content above) | 0 Licenses</v>
      </c>
      <c r="B50" s="39"/>
      <c r="C50" s="39"/>
      <c r="D50" s="39"/>
      <c r="E50" s="2"/>
      <c r="F50" s="2"/>
      <c r="G50" s="2"/>
      <c r="H50" s="2"/>
      <c r="I50" s="2"/>
      <c r="J50" s="2"/>
      <c r="K50" s="2"/>
      <c r="L50" s="2"/>
      <c r="M50" s="2"/>
      <c r="N50" s="2"/>
      <c r="O50" s="2"/>
      <c r="P50" s="2"/>
      <c r="Q50" s="2"/>
      <c r="R50" s="2"/>
      <c r="S50" s="2"/>
      <c r="T50" s="2"/>
      <c r="U50" s="2"/>
      <c r="V50" s="2"/>
      <c r="W50" s="2"/>
      <c r="X50" s="2"/>
      <c r="Y50" s="2"/>
      <c r="Z50" s="2"/>
    </row>
    <row r="51" ht="15.75" customHeight="1">
      <c r="A51" s="28" t="s">
        <v>29</v>
      </c>
      <c r="B51" s="29">
        <v>431.0</v>
      </c>
      <c r="C51" s="2">
        <f>IF(ISBLANK($B$12)=TRUE,"",(IF(B12=0,0,1)))</f>
        <v>0</v>
      </c>
      <c r="D51" s="29">
        <f t="shared" ref="D51:D53" si="5">IFERROR(B51*C51,0)</f>
        <v>0</v>
      </c>
      <c r="E51" s="2"/>
      <c r="F51" s="2"/>
      <c r="G51" s="2"/>
      <c r="H51" s="2"/>
      <c r="I51" s="2"/>
      <c r="J51" s="2"/>
      <c r="K51" s="2"/>
      <c r="L51" s="2"/>
      <c r="M51" s="2"/>
      <c r="N51" s="2"/>
      <c r="O51" s="2"/>
      <c r="P51" s="2"/>
      <c r="Q51" s="2"/>
      <c r="R51" s="2"/>
      <c r="S51" s="2"/>
      <c r="T51" s="2"/>
      <c r="U51" s="2"/>
      <c r="V51" s="2"/>
      <c r="W51" s="2"/>
      <c r="X51" s="2"/>
      <c r="Y51" s="2"/>
      <c r="Z51" s="2"/>
    </row>
    <row r="52" ht="15.75" customHeight="1">
      <c r="A52" s="28" t="s">
        <v>30</v>
      </c>
      <c r="B52" s="29">
        <v>255.0</v>
      </c>
      <c r="C52" s="30">
        <f>IF(ISBLANK($B$12)=TRUE,"",(IF($B$12&gt;9,8,$B$12-C51)))</f>
        <v>0</v>
      </c>
      <c r="D52" s="29">
        <f t="shared" si="5"/>
        <v>0</v>
      </c>
      <c r="E52" s="2"/>
      <c r="F52" s="2"/>
      <c r="G52" s="2"/>
      <c r="H52" s="2"/>
      <c r="I52" s="2"/>
      <c r="J52" s="2"/>
      <c r="K52" s="2"/>
      <c r="L52" s="2"/>
      <c r="M52" s="2"/>
      <c r="N52" s="2"/>
      <c r="O52" s="2"/>
      <c r="P52" s="2"/>
      <c r="Q52" s="2"/>
      <c r="R52" s="2"/>
      <c r="S52" s="2"/>
      <c r="T52" s="2"/>
      <c r="U52" s="2"/>
      <c r="V52" s="2"/>
      <c r="W52" s="2"/>
      <c r="X52" s="2"/>
      <c r="Y52" s="2"/>
      <c r="Z52" s="2"/>
    </row>
    <row r="53" ht="15.75" customHeight="1">
      <c r="A53" s="28" t="s">
        <v>31</v>
      </c>
      <c r="B53" s="29">
        <v>219.0</v>
      </c>
      <c r="C53" s="2">
        <f>IF(ISBLANK($B$12)=TRUE,"",(IF(($B$12-C51-C52)&gt;0,($B$12-C51-C52),0)))</f>
        <v>0</v>
      </c>
      <c r="D53" s="29">
        <f t="shared" si="5"/>
        <v>0</v>
      </c>
      <c r="E53" s="2"/>
      <c r="F53" s="2"/>
      <c r="G53" s="2"/>
      <c r="H53" s="2"/>
      <c r="I53" s="2"/>
      <c r="J53" s="2"/>
      <c r="K53" s="2"/>
      <c r="L53" s="2"/>
      <c r="M53" s="2"/>
      <c r="N53" s="2"/>
      <c r="O53" s="2"/>
      <c r="P53" s="2"/>
      <c r="Q53" s="2"/>
      <c r="R53" s="2"/>
      <c r="S53" s="2"/>
      <c r="T53" s="2"/>
      <c r="U53" s="2"/>
      <c r="V53" s="2"/>
      <c r="W53" s="2"/>
      <c r="X53" s="2"/>
      <c r="Y53" s="2"/>
      <c r="Z53" s="2"/>
    </row>
    <row r="54" ht="15.75" customHeight="1">
      <c r="A54" s="39"/>
      <c r="B54" s="39"/>
      <c r="C54" s="39"/>
      <c r="D54" s="39"/>
      <c r="E54" s="2"/>
      <c r="F54" s="2"/>
      <c r="G54" s="2"/>
      <c r="H54" s="2"/>
      <c r="I54" s="2"/>
      <c r="J54" s="2"/>
      <c r="K54" s="2"/>
      <c r="L54" s="2"/>
      <c r="M54" s="2"/>
      <c r="N54" s="2"/>
      <c r="O54" s="2"/>
      <c r="P54" s="2"/>
      <c r="Q54" s="2"/>
      <c r="R54" s="2"/>
      <c r="S54" s="2"/>
      <c r="T54" s="2"/>
      <c r="U54" s="2"/>
      <c r="V54" s="2"/>
      <c r="W54" s="2"/>
      <c r="X54" s="2"/>
      <c r="Y54" s="2"/>
      <c r="Z54" s="2"/>
    </row>
    <row r="55" ht="15.75" customHeight="1">
      <c r="A55" s="40" t="s">
        <v>34</v>
      </c>
      <c r="B55" s="41"/>
      <c r="C55" s="42"/>
      <c r="D55" s="43">
        <f>SUM(D51:D53)</f>
        <v>0</v>
      </c>
      <c r="E55" s="2"/>
      <c r="F55" s="2"/>
      <c r="G55" s="2"/>
      <c r="H55" s="2"/>
      <c r="I55" s="2"/>
      <c r="J55" s="2"/>
      <c r="K55" s="2"/>
      <c r="L55" s="2"/>
      <c r="M55" s="2"/>
      <c r="N55" s="2"/>
      <c r="O55" s="2"/>
      <c r="P55" s="2"/>
      <c r="Q55" s="2"/>
      <c r="R55" s="2"/>
      <c r="S55" s="2"/>
      <c r="T55" s="2"/>
      <c r="U55" s="2"/>
      <c r="V55" s="2"/>
      <c r="W55" s="2"/>
      <c r="X55" s="2"/>
      <c r="Y55" s="2"/>
      <c r="Z55" s="2"/>
    </row>
    <row r="56" ht="15.75" customHeight="1">
      <c r="A56" s="39" t="str">
        <f>"Japan Content"&amp;" | "&amp;B13&amp;" Licenses"</f>
        <v>Japan Content | 0 Licenses</v>
      </c>
      <c r="E56" s="2"/>
      <c r="F56" s="2"/>
      <c r="G56" s="2"/>
      <c r="H56" s="2"/>
      <c r="I56" s="2"/>
      <c r="J56" s="2"/>
      <c r="K56" s="2"/>
      <c r="L56" s="2"/>
      <c r="M56" s="2"/>
      <c r="N56" s="2"/>
      <c r="O56" s="2"/>
      <c r="P56" s="2"/>
      <c r="Q56" s="2"/>
      <c r="R56" s="2"/>
      <c r="S56" s="2"/>
      <c r="T56" s="2"/>
      <c r="U56" s="2"/>
      <c r="V56" s="2"/>
      <c r="W56" s="2"/>
      <c r="X56" s="2"/>
      <c r="Y56" s="2"/>
      <c r="Z56" s="2"/>
    </row>
    <row r="57" ht="15.75" customHeight="1">
      <c r="A57" s="46" t="s">
        <v>35</v>
      </c>
      <c r="B57" s="47">
        <v>475.0</v>
      </c>
      <c r="C57" s="30">
        <f>B13</f>
        <v>0</v>
      </c>
      <c r="D57" s="29">
        <f>IFERROR(B57*C57,0)</f>
        <v>0</v>
      </c>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40" t="s">
        <v>36</v>
      </c>
      <c r="B59" s="41"/>
      <c r="C59" s="42"/>
      <c r="D59" s="43">
        <f>D57</f>
        <v>0</v>
      </c>
      <c r="E59" s="2"/>
      <c r="F59" s="2"/>
      <c r="G59" s="2"/>
      <c r="H59" s="2"/>
      <c r="I59" s="2"/>
      <c r="J59" s="2"/>
      <c r="K59" s="2"/>
      <c r="L59" s="2"/>
      <c r="M59" s="2"/>
      <c r="N59" s="2"/>
      <c r="O59" s="2"/>
      <c r="P59" s="2"/>
      <c r="Q59" s="2"/>
      <c r="R59" s="2"/>
      <c r="S59" s="2"/>
      <c r="T59" s="2"/>
      <c r="U59" s="2"/>
      <c r="V59" s="2"/>
      <c r="W59" s="2"/>
      <c r="X59" s="2"/>
      <c r="Y59" s="2"/>
      <c r="Z59" s="2"/>
    </row>
    <row r="60" ht="15.75" customHeight="1">
      <c r="A60" s="48" t="str">
        <f>"GASB-Only License Subtotal ($450/License)"&amp;" | "&amp;B14&amp;" Licenses (n)"</f>
        <v>GASB-Only License Subtotal ($450/License) | 0 Licenses (n)</v>
      </c>
      <c r="B60" s="49"/>
      <c r="C60" s="50"/>
      <c r="D60" s="51">
        <f>450*$B$14</f>
        <v>0</v>
      </c>
      <c r="E60" s="2"/>
      <c r="F60" s="2"/>
      <c r="G60" s="2"/>
      <c r="H60" s="2"/>
      <c r="I60" s="2"/>
      <c r="J60" s="2"/>
      <c r="K60" s="2"/>
      <c r="L60" s="2"/>
      <c r="M60" s="2"/>
      <c r="N60" s="2"/>
      <c r="O60" s="2"/>
      <c r="P60" s="2"/>
      <c r="Q60" s="2"/>
      <c r="R60" s="2"/>
      <c r="S60" s="2"/>
      <c r="T60" s="2"/>
      <c r="U60" s="2"/>
      <c r="V60" s="2"/>
      <c r="W60" s="2"/>
      <c r="X60" s="2"/>
      <c r="Y60" s="2"/>
      <c r="Z60" s="2"/>
    </row>
    <row r="61" ht="15.75" hidden="1" customHeight="1">
      <c r="A61" s="52" t="s">
        <v>37</v>
      </c>
      <c r="B61" s="24"/>
      <c r="C61" s="25"/>
      <c r="D61" s="53" t="str">
        <f>#REF!</f>
        <v>#REF!</v>
      </c>
      <c r="E61" s="2"/>
      <c r="F61" s="2"/>
      <c r="G61" s="2"/>
      <c r="H61" s="2"/>
      <c r="I61" s="2"/>
      <c r="J61" s="2"/>
      <c r="K61" s="2"/>
      <c r="L61" s="2"/>
      <c r="M61" s="2"/>
      <c r="N61" s="2"/>
      <c r="O61" s="2"/>
      <c r="P61" s="2"/>
      <c r="Q61" s="2"/>
      <c r="R61" s="2"/>
      <c r="S61" s="2"/>
      <c r="T61" s="2"/>
      <c r="U61" s="2"/>
      <c r="V61" s="2"/>
      <c r="W61" s="2"/>
      <c r="X61" s="2"/>
      <c r="Y61" s="2"/>
      <c r="Z61" s="2"/>
    </row>
    <row r="62" ht="15.75" customHeight="1">
      <c r="A62" s="52" t="s">
        <v>38</v>
      </c>
      <c r="B62" s="24"/>
      <c r="C62" s="25"/>
      <c r="D62" s="54">
        <f>IFERROR(SUM(D42,D49,D59,D55,D60),0)</f>
        <v>0</v>
      </c>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t="s">
        <v>39</v>
      </c>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sheetData>
  <customSheetViews>
    <customSheetView guid="{CC1EAE6F-583D-404B-9BB4-4BB5113E10D2}" filter="1" showAutoFilter="1">
      <autoFilter ref="$A$16:$D$20"/>
    </customSheetView>
  </customSheetViews>
  <mergeCells count="16">
    <mergeCell ref="A1:D1"/>
    <mergeCell ref="A3:D3"/>
    <mergeCell ref="C6:D6"/>
    <mergeCell ref="A8:B8"/>
    <mergeCell ref="A22:D22"/>
    <mergeCell ref="A35:D35"/>
    <mergeCell ref="A43:D43"/>
    <mergeCell ref="A61:C61"/>
    <mergeCell ref="A62:C62"/>
    <mergeCell ref="A42:C42"/>
    <mergeCell ref="A48:C48"/>
    <mergeCell ref="A49:C49"/>
    <mergeCell ref="A55:C55"/>
    <mergeCell ref="A56:D56"/>
    <mergeCell ref="A59:C59"/>
    <mergeCell ref="A60:C60"/>
  </mergeCells>
  <conditionalFormatting sqref="C6">
    <cfRule type="expression" dxfId="0" priority="1">
      <formula>A6="Incremental Licenses at ["&amp;$B$6&amp;"] Active Users"</formula>
    </cfRule>
  </conditionalFormatting>
  <dataValidations>
    <dataValidation type="custom" allowBlank="1" showErrorMessage="1" sqref="A6 A7:B7 A8:A10 A12:A14">
      <formula1>COUNTIF(6:14,"")=0</formula1>
    </dataValidation>
    <dataValidation type="decimal" allowBlank="1" showErrorMessage="1" sqref="B6 B9:B14">
      <formula1>0.0</formula1>
      <formula2>300.0</formula2>
    </dataValidation>
  </dataValidations>
  <printOptions gridLines="1" horizontalCentered="1"/>
  <pageMargins bottom="0.75" footer="0.0" header="0.0" left="0.7" right="0.7" top="0.75"/>
  <pageSetup fitToHeight="0" paperSize="5"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7.5"/>
    <col customWidth="1" min="2" max="2" width="38.63"/>
    <col customWidth="1" min="3" max="26" width="9.0"/>
  </cols>
  <sheetData>
    <row r="1" ht="14.25" customHeight="1">
      <c r="A1" s="22" t="s">
        <v>40</v>
      </c>
      <c r="B1" s="2"/>
      <c r="C1" s="2"/>
      <c r="D1" s="2"/>
      <c r="E1" s="2"/>
      <c r="F1" s="2"/>
      <c r="G1" s="2"/>
      <c r="H1" s="2"/>
      <c r="I1" s="2"/>
      <c r="J1" s="2"/>
      <c r="K1" s="2"/>
      <c r="L1" s="2"/>
      <c r="M1" s="2"/>
      <c r="N1" s="2"/>
      <c r="O1" s="2"/>
      <c r="P1" s="2"/>
      <c r="Q1" s="2"/>
      <c r="R1" s="2"/>
      <c r="S1" s="2"/>
      <c r="T1" s="2"/>
      <c r="U1" s="2"/>
      <c r="V1" s="2"/>
      <c r="W1" s="2"/>
      <c r="X1" s="2"/>
      <c r="Y1" s="2"/>
      <c r="Z1" s="2"/>
    </row>
    <row r="2" ht="14.25" customHeight="1">
      <c r="A2" s="22"/>
      <c r="B2" s="2"/>
      <c r="C2" s="2"/>
      <c r="D2" s="2"/>
      <c r="E2" s="2"/>
      <c r="F2" s="2"/>
      <c r="G2" s="2"/>
      <c r="H2" s="2"/>
      <c r="I2" s="2"/>
      <c r="J2" s="2"/>
      <c r="K2" s="2"/>
      <c r="L2" s="2"/>
      <c r="M2" s="2"/>
      <c r="N2" s="2"/>
      <c r="O2" s="2"/>
      <c r="P2" s="2"/>
      <c r="Q2" s="2"/>
      <c r="R2" s="2"/>
      <c r="S2" s="2"/>
      <c r="T2" s="2"/>
      <c r="U2" s="2"/>
      <c r="V2" s="2"/>
      <c r="W2" s="2"/>
      <c r="X2" s="2"/>
      <c r="Y2" s="2"/>
      <c r="Z2" s="2"/>
    </row>
    <row r="3" ht="14.25" customHeight="1">
      <c r="A3" s="55" t="s">
        <v>41</v>
      </c>
      <c r="B3" s="2"/>
      <c r="C3" s="2"/>
      <c r="D3" s="2"/>
      <c r="E3" s="2"/>
      <c r="F3" s="2"/>
      <c r="G3" s="2"/>
      <c r="H3" s="2"/>
      <c r="I3" s="2"/>
      <c r="J3" s="2"/>
      <c r="K3" s="2"/>
      <c r="L3" s="2"/>
      <c r="M3" s="2"/>
      <c r="N3" s="2"/>
      <c r="O3" s="2"/>
      <c r="P3" s="2"/>
      <c r="Q3" s="2"/>
      <c r="R3" s="2"/>
      <c r="S3" s="2"/>
      <c r="T3" s="2"/>
      <c r="U3" s="2"/>
      <c r="V3" s="2"/>
      <c r="W3" s="2"/>
      <c r="X3" s="2"/>
      <c r="Y3" s="2"/>
      <c r="Z3" s="2"/>
    </row>
    <row r="4" ht="14.25" customHeight="1">
      <c r="A4" s="55"/>
      <c r="B4" s="2"/>
      <c r="C4" s="2"/>
      <c r="D4" s="2"/>
      <c r="E4" s="2"/>
      <c r="F4" s="2"/>
      <c r="G4" s="2"/>
      <c r="H4" s="2"/>
      <c r="I4" s="2"/>
      <c r="J4" s="2"/>
      <c r="K4" s="2"/>
      <c r="L4" s="2"/>
      <c r="M4" s="2"/>
      <c r="N4" s="2"/>
      <c r="O4" s="2"/>
      <c r="P4" s="2"/>
      <c r="Q4" s="2"/>
      <c r="R4" s="2"/>
      <c r="S4" s="2"/>
      <c r="T4" s="2"/>
      <c r="U4" s="2"/>
      <c r="V4" s="2"/>
      <c r="W4" s="2"/>
      <c r="X4" s="2"/>
      <c r="Y4" s="2"/>
      <c r="Z4" s="2"/>
    </row>
    <row r="5" ht="14.25" customHeight="1">
      <c r="A5" s="56" t="s">
        <v>42</v>
      </c>
      <c r="B5" s="2"/>
      <c r="C5" s="2"/>
      <c r="D5" s="2"/>
      <c r="E5" s="2"/>
      <c r="F5" s="2"/>
      <c r="G5" s="2"/>
      <c r="H5" s="2"/>
      <c r="I5" s="2"/>
      <c r="J5" s="2"/>
      <c r="K5" s="2"/>
      <c r="L5" s="2"/>
      <c r="M5" s="2"/>
      <c r="N5" s="2"/>
      <c r="O5" s="2"/>
      <c r="P5" s="2"/>
      <c r="Q5" s="2"/>
      <c r="R5" s="2"/>
      <c r="S5" s="2"/>
      <c r="T5" s="2"/>
      <c r="U5" s="2"/>
      <c r="V5" s="2"/>
      <c r="W5" s="2"/>
      <c r="X5" s="2"/>
      <c r="Y5" s="2"/>
      <c r="Z5" s="2"/>
    </row>
    <row r="6" ht="14.25" customHeight="1">
      <c r="A6" s="56" t="s">
        <v>43</v>
      </c>
      <c r="B6" s="2"/>
      <c r="C6" s="2"/>
      <c r="D6" s="2"/>
      <c r="E6" s="2"/>
      <c r="F6" s="2"/>
      <c r="G6" s="2"/>
      <c r="H6" s="2"/>
      <c r="I6" s="2"/>
      <c r="J6" s="2"/>
      <c r="K6" s="2"/>
      <c r="L6" s="2"/>
      <c r="M6" s="2"/>
      <c r="N6" s="2"/>
      <c r="O6" s="2"/>
      <c r="P6" s="2"/>
      <c r="Q6" s="2"/>
      <c r="R6" s="2"/>
      <c r="S6" s="2"/>
      <c r="T6" s="2"/>
      <c r="U6" s="2"/>
      <c r="V6" s="2"/>
      <c r="W6" s="2"/>
      <c r="X6" s="2"/>
      <c r="Y6" s="2"/>
      <c r="Z6" s="2"/>
    </row>
    <row r="7" ht="14.25" customHeight="1">
      <c r="A7" s="57"/>
      <c r="B7" s="2"/>
      <c r="C7" s="2"/>
      <c r="D7" s="2"/>
      <c r="E7" s="2"/>
      <c r="F7" s="2"/>
      <c r="G7" s="2"/>
      <c r="H7" s="2"/>
      <c r="I7" s="2"/>
      <c r="J7" s="2"/>
      <c r="K7" s="2"/>
      <c r="L7" s="2"/>
      <c r="M7" s="2"/>
      <c r="N7" s="2"/>
      <c r="O7" s="2"/>
      <c r="P7" s="2"/>
      <c r="Q7" s="2"/>
      <c r="R7" s="2"/>
      <c r="S7" s="2"/>
      <c r="T7" s="2"/>
      <c r="U7" s="2"/>
      <c r="V7" s="2"/>
      <c r="W7" s="2"/>
      <c r="X7" s="2"/>
      <c r="Y7" s="2"/>
      <c r="Z7" s="2"/>
    </row>
    <row r="8" ht="14.25" customHeight="1">
      <c r="A8" s="58" t="s">
        <v>44</v>
      </c>
      <c r="B8" s="2"/>
      <c r="C8" s="2"/>
      <c r="D8" s="2"/>
      <c r="E8" s="2"/>
      <c r="F8" s="2"/>
      <c r="G8" s="2"/>
      <c r="H8" s="2"/>
      <c r="I8" s="2"/>
      <c r="J8" s="2"/>
      <c r="K8" s="2"/>
      <c r="L8" s="2"/>
      <c r="M8" s="2"/>
      <c r="N8" s="2"/>
      <c r="O8" s="2"/>
      <c r="P8" s="2"/>
      <c r="Q8" s="2"/>
      <c r="R8" s="2"/>
      <c r="S8" s="2"/>
      <c r="T8" s="2"/>
      <c r="U8" s="2"/>
      <c r="V8" s="2"/>
      <c r="W8" s="2"/>
      <c r="X8" s="2"/>
      <c r="Y8" s="2"/>
      <c r="Z8" s="2"/>
    </row>
    <row r="9" ht="14.25" customHeight="1">
      <c r="A9" s="58" t="s">
        <v>45</v>
      </c>
      <c r="B9" s="2"/>
      <c r="C9" s="2"/>
      <c r="D9" s="2"/>
      <c r="E9" s="2"/>
      <c r="F9" s="2"/>
      <c r="G9" s="2"/>
      <c r="H9" s="2"/>
      <c r="I9" s="2"/>
      <c r="J9" s="2"/>
      <c r="K9" s="2"/>
      <c r="L9" s="2"/>
      <c r="M9" s="2"/>
      <c r="N9" s="2"/>
      <c r="O9" s="2"/>
      <c r="P9" s="2"/>
      <c r="Q9" s="2"/>
      <c r="R9" s="2"/>
      <c r="S9" s="2"/>
      <c r="T9" s="2"/>
      <c r="U9" s="2"/>
      <c r="V9" s="2"/>
      <c r="W9" s="2"/>
      <c r="X9" s="2"/>
      <c r="Y9" s="2"/>
      <c r="Z9" s="2"/>
    </row>
    <row r="10" ht="14.25" customHeight="1">
      <c r="A10" s="58" t="s">
        <v>46</v>
      </c>
      <c r="B10" s="2"/>
      <c r="C10" s="2"/>
      <c r="D10" s="2"/>
      <c r="E10" s="2"/>
      <c r="F10" s="2"/>
      <c r="G10" s="2"/>
      <c r="H10" s="2"/>
      <c r="I10" s="2"/>
      <c r="J10" s="2"/>
      <c r="K10" s="2"/>
      <c r="L10" s="2"/>
      <c r="M10" s="2"/>
      <c r="N10" s="2"/>
      <c r="O10" s="2"/>
      <c r="P10" s="2"/>
      <c r="Q10" s="2"/>
      <c r="R10" s="2"/>
      <c r="S10" s="2"/>
      <c r="T10" s="2"/>
      <c r="U10" s="2"/>
      <c r="V10" s="2"/>
      <c r="W10" s="2"/>
      <c r="X10" s="2"/>
      <c r="Y10" s="2"/>
      <c r="Z10" s="2"/>
    </row>
    <row r="11" ht="14.25" customHeight="1">
      <c r="A11" s="58" t="s">
        <v>47</v>
      </c>
      <c r="B11" s="2"/>
      <c r="C11" s="2"/>
      <c r="D11" s="2"/>
      <c r="E11" s="2"/>
      <c r="F11" s="2"/>
      <c r="G11" s="2"/>
      <c r="H11" s="2"/>
      <c r="I11" s="2"/>
      <c r="J11" s="2"/>
      <c r="K11" s="2"/>
      <c r="L11" s="2"/>
      <c r="M11" s="2"/>
      <c r="N11" s="2"/>
      <c r="O11" s="2"/>
      <c r="P11" s="2"/>
      <c r="Q11" s="2"/>
      <c r="R11" s="2"/>
      <c r="S11" s="2"/>
      <c r="T11" s="2"/>
      <c r="U11" s="2"/>
      <c r="V11" s="2"/>
      <c r="W11" s="2"/>
      <c r="X11" s="2"/>
      <c r="Y11" s="2"/>
      <c r="Z11" s="2"/>
    </row>
    <row r="12" ht="14.25" customHeight="1">
      <c r="A12" s="58" t="s">
        <v>48</v>
      </c>
      <c r="B12" s="2"/>
      <c r="C12" s="2"/>
      <c r="D12" s="2"/>
      <c r="E12" s="2"/>
      <c r="F12" s="2"/>
      <c r="G12" s="2"/>
      <c r="H12" s="2"/>
      <c r="I12" s="2"/>
      <c r="J12" s="2"/>
      <c r="K12" s="2"/>
      <c r="L12" s="2"/>
      <c r="M12" s="2"/>
      <c r="N12" s="2"/>
      <c r="O12" s="2"/>
      <c r="P12" s="2"/>
      <c r="Q12" s="2"/>
      <c r="R12" s="2"/>
      <c r="S12" s="2"/>
      <c r="T12" s="2"/>
      <c r="U12" s="2"/>
      <c r="V12" s="2"/>
      <c r="W12" s="2"/>
      <c r="X12" s="2"/>
      <c r="Y12" s="2"/>
      <c r="Z12" s="2"/>
    </row>
    <row r="13" ht="14.25" customHeight="1">
      <c r="A13" s="58" t="s">
        <v>49</v>
      </c>
      <c r="B13" s="2"/>
      <c r="C13" s="2"/>
      <c r="D13" s="2"/>
      <c r="E13" s="2"/>
      <c r="F13" s="2"/>
      <c r="G13" s="2"/>
      <c r="H13" s="2"/>
      <c r="I13" s="2"/>
      <c r="J13" s="2"/>
      <c r="K13" s="2"/>
      <c r="L13" s="2"/>
      <c r="M13" s="2"/>
      <c r="N13" s="2"/>
      <c r="O13" s="2"/>
      <c r="P13" s="2"/>
      <c r="Q13" s="2"/>
      <c r="R13" s="2"/>
      <c r="S13" s="2"/>
      <c r="T13" s="2"/>
      <c r="U13" s="2"/>
      <c r="V13" s="2"/>
      <c r="W13" s="2"/>
      <c r="X13" s="2"/>
      <c r="Y13" s="2"/>
      <c r="Z13" s="2"/>
    </row>
    <row r="14" ht="14.25" customHeight="1">
      <c r="A14" s="58" t="s">
        <v>50</v>
      </c>
      <c r="B14" s="2"/>
      <c r="C14" s="2"/>
      <c r="D14" s="2"/>
      <c r="E14" s="2"/>
      <c r="F14" s="2"/>
      <c r="G14" s="2"/>
      <c r="H14" s="2"/>
      <c r="I14" s="2"/>
      <c r="J14" s="2"/>
      <c r="K14" s="2"/>
      <c r="L14" s="2"/>
      <c r="M14" s="2"/>
      <c r="N14" s="2"/>
      <c r="O14" s="2"/>
      <c r="P14" s="2"/>
      <c r="Q14" s="2"/>
      <c r="R14" s="2"/>
      <c r="S14" s="2"/>
      <c r="T14" s="2"/>
      <c r="U14" s="2"/>
      <c r="V14" s="2"/>
      <c r="W14" s="2"/>
      <c r="X14" s="2"/>
      <c r="Y14" s="2"/>
      <c r="Z14" s="2"/>
    </row>
    <row r="15"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4.25" customHeight="1">
      <c r="A16" s="59" t="s">
        <v>51</v>
      </c>
      <c r="B16" s="60"/>
      <c r="C16" s="2"/>
      <c r="D16" s="2"/>
      <c r="E16" s="2"/>
      <c r="F16" s="2"/>
      <c r="G16" s="2"/>
      <c r="H16" s="2"/>
      <c r="I16" s="2"/>
      <c r="J16" s="2"/>
      <c r="K16" s="2"/>
      <c r="L16" s="2"/>
      <c r="M16" s="2"/>
      <c r="N16" s="2"/>
      <c r="O16" s="2"/>
      <c r="P16" s="2"/>
      <c r="Q16" s="2"/>
      <c r="R16" s="2"/>
      <c r="S16" s="2"/>
      <c r="T16" s="2"/>
      <c r="U16" s="2"/>
      <c r="V16" s="2"/>
      <c r="W16" s="2"/>
      <c r="X16" s="2"/>
      <c r="Y16" s="2"/>
      <c r="Z16" s="2"/>
    </row>
    <row r="17"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4.25" customHeight="1">
      <c r="A19" s="59" t="s">
        <v>52</v>
      </c>
      <c r="B19" s="59" t="s">
        <v>53</v>
      </c>
      <c r="C19" s="2"/>
      <c r="D19" s="2"/>
      <c r="E19" s="2"/>
      <c r="F19" s="2"/>
      <c r="G19" s="2"/>
      <c r="H19" s="2"/>
      <c r="I19" s="2"/>
      <c r="J19" s="2"/>
      <c r="K19" s="2"/>
      <c r="L19" s="2"/>
      <c r="M19" s="2"/>
      <c r="N19" s="2"/>
      <c r="O19" s="2"/>
      <c r="P19" s="2"/>
      <c r="Q19" s="2"/>
      <c r="R19" s="2"/>
      <c r="S19" s="2"/>
      <c r="T19" s="2"/>
      <c r="U19" s="2"/>
      <c r="V19" s="2"/>
      <c r="W19" s="2"/>
      <c r="X19" s="2"/>
      <c r="Y19" s="2"/>
      <c r="Z19" s="2"/>
    </row>
    <row r="20" ht="14.25" customHeight="1">
      <c r="A20" s="61"/>
      <c r="B20" s="61"/>
      <c r="C20" s="2"/>
      <c r="D20" s="2"/>
      <c r="E20" s="2"/>
      <c r="F20" s="2"/>
      <c r="G20" s="2"/>
      <c r="H20" s="2"/>
      <c r="I20" s="2"/>
      <c r="J20" s="2"/>
      <c r="K20" s="2"/>
      <c r="L20" s="2"/>
      <c r="M20" s="2"/>
      <c r="N20" s="2"/>
      <c r="O20" s="2"/>
      <c r="P20" s="2"/>
      <c r="Q20" s="2"/>
      <c r="R20" s="2"/>
      <c r="S20" s="2"/>
      <c r="T20" s="2"/>
      <c r="U20" s="2"/>
      <c r="V20" s="2"/>
      <c r="W20" s="2"/>
      <c r="X20" s="2"/>
      <c r="Y20" s="2"/>
      <c r="Z20" s="2"/>
    </row>
    <row r="21" ht="14.25" customHeight="1">
      <c r="A21" s="61"/>
      <c r="B21" s="61"/>
      <c r="C21" s="2"/>
      <c r="D21" s="2"/>
      <c r="E21" s="2"/>
      <c r="F21" s="2"/>
      <c r="G21" s="2"/>
      <c r="H21" s="2"/>
      <c r="I21" s="2"/>
      <c r="J21" s="2"/>
      <c r="K21" s="2"/>
      <c r="L21" s="2"/>
      <c r="M21" s="2"/>
      <c r="N21" s="2"/>
      <c r="O21" s="2"/>
      <c r="P21" s="2"/>
      <c r="Q21" s="2"/>
      <c r="R21" s="2"/>
      <c r="S21" s="2"/>
      <c r="T21" s="2"/>
      <c r="U21" s="2"/>
      <c r="V21" s="2"/>
      <c r="W21" s="2"/>
      <c r="X21" s="2"/>
      <c r="Y21" s="2"/>
      <c r="Z21" s="2"/>
    </row>
    <row r="22" ht="14.25" customHeight="1">
      <c r="A22" s="61"/>
      <c r="B22" s="61"/>
      <c r="C22" s="2"/>
      <c r="D22" s="2"/>
      <c r="E22" s="2"/>
      <c r="F22" s="2"/>
      <c r="G22" s="2"/>
      <c r="H22" s="2"/>
      <c r="I22" s="2"/>
      <c r="J22" s="2"/>
      <c r="K22" s="2"/>
      <c r="L22" s="2"/>
      <c r="M22" s="2"/>
      <c r="N22" s="2"/>
      <c r="O22" s="2"/>
      <c r="P22" s="2"/>
      <c r="Q22" s="2"/>
      <c r="R22" s="2"/>
      <c r="S22" s="2"/>
      <c r="T22" s="2"/>
      <c r="U22" s="2"/>
      <c r="V22" s="2"/>
      <c r="W22" s="2"/>
      <c r="X22" s="2"/>
      <c r="Y22" s="2"/>
      <c r="Z22" s="2"/>
    </row>
    <row r="23" ht="14.25" customHeight="1">
      <c r="A23" s="61"/>
      <c r="B23" s="61"/>
      <c r="C23" s="2"/>
      <c r="D23" s="2"/>
      <c r="E23" s="2"/>
      <c r="F23" s="2"/>
      <c r="G23" s="2"/>
      <c r="H23" s="2"/>
      <c r="I23" s="2"/>
      <c r="J23" s="2"/>
      <c r="K23" s="2"/>
      <c r="L23" s="2"/>
      <c r="M23" s="2"/>
      <c r="N23" s="2"/>
      <c r="O23" s="2"/>
      <c r="P23" s="2"/>
      <c r="Q23" s="2"/>
      <c r="R23" s="2"/>
      <c r="S23" s="2"/>
      <c r="T23" s="2"/>
      <c r="U23" s="2"/>
      <c r="V23" s="2"/>
      <c r="W23" s="2"/>
      <c r="X23" s="2"/>
      <c r="Y23" s="2"/>
      <c r="Z23" s="2"/>
    </row>
    <row r="24" ht="14.25" customHeight="1">
      <c r="A24" s="61"/>
      <c r="B24" s="61"/>
      <c r="C24" s="2"/>
      <c r="D24" s="2"/>
      <c r="E24" s="2"/>
      <c r="F24" s="2"/>
      <c r="G24" s="2"/>
      <c r="H24" s="2"/>
      <c r="I24" s="2"/>
      <c r="J24" s="2"/>
      <c r="K24" s="2"/>
      <c r="L24" s="2"/>
      <c r="M24" s="2"/>
      <c r="N24" s="2"/>
      <c r="O24" s="2"/>
      <c r="P24" s="2"/>
      <c r="Q24" s="2"/>
      <c r="R24" s="2"/>
      <c r="S24" s="2"/>
      <c r="T24" s="2"/>
      <c r="U24" s="2"/>
      <c r="V24" s="2"/>
      <c r="W24" s="2"/>
      <c r="X24" s="2"/>
      <c r="Y24" s="2"/>
      <c r="Z24" s="2"/>
    </row>
    <row r="25" ht="14.25" customHeight="1">
      <c r="A25" s="61"/>
      <c r="B25" s="61"/>
      <c r="C25" s="2"/>
      <c r="D25" s="2"/>
      <c r="E25" s="2"/>
      <c r="F25" s="2"/>
      <c r="G25" s="2"/>
      <c r="H25" s="2"/>
      <c r="I25" s="2"/>
      <c r="J25" s="2"/>
      <c r="K25" s="2"/>
      <c r="L25" s="2"/>
      <c r="M25" s="2"/>
      <c r="N25" s="2"/>
      <c r="O25" s="2"/>
      <c r="P25" s="2"/>
      <c r="Q25" s="2"/>
      <c r="R25" s="2"/>
      <c r="S25" s="2"/>
      <c r="T25" s="2"/>
      <c r="U25" s="2"/>
      <c r="V25" s="2"/>
      <c r="W25" s="2"/>
      <c r="X25" s="2"/>
      <c r="Y25" s="2"/>
      <c r="Z25" s="2"/>
    </row>
    <row r="26" ht="14.25" customHeight="1">
      <c r="A26" s="61"/>
      <c r="B26" s="61"/>
      <c r="C26" s="2"/>
      <c r="D26" s="2"/>
      <c r="E26" s="2"/>
      <c r="F26" s="2"/>
      <c r="G26" s="2"/>
      <c r="H26" s="2"/>
      <c r="I26" s="2"/>
      <c r="J26" s="2"/>
      <c r="K26" s="2"/>
      <c r="L26" s="2"/>
      <c r="M26" s="2"/>
      <c r="N26" s="2"/>
      <c r="O26" s="2"/>
      <c r="P26" s="2"/>
      <c r="Q26" s="2"/>
      <c r="R26" s="2"/>
      <c r="S26" s="2"/>
      <c r="T26" s="2"/>
      <c r="U26" s="2"/>
      <c r="V26" s="2"/>
      <c r="W26" s="2"/>
      <c r="X26" s="2"/>
      <c r="Y26" s="2"/>
      <c r="Z26" s="2"/>
    </row>
    <row r="27" ht="14.25" customHeight="1">
      <c r="A27" s="61"/>
      <c r="B27" s="61"/>
      <c r="C27" s="2"/>
      <c r="D27" s="2"/>
      <c r="E27" s="2"/>
      <c r="F27" s="2"/>
      <c r="G27" s="2"/>
      <c r="H27" s="2"/>
      <c r="I27" s="2"/>
      <c r="J27" s="2"/>
      <c r="K27" s="2"/>
      <c r="L27" s="2"/>
      <c r="M27" s="2"/>
      <c r="N27" s="2"/>
      <c r="O27" s="2"/>
      <c r="P27" s="2"/>
      <c r="Q27" s="2"/>
      <c r="R27" s="2"/>
      <c r="S27" s="2"/>
      <c r="T27" s="2"/>
      <c r="U27" s="2"/>
      <c r="V27" s="2"/>
      <c r="W27" s="2"/>
      <c r="X27" s="2"/>
      <c r="Y27" s="2"/>
      <c r="Z27" s="2"/>
    </row>
    <row r="28" ht="14.25" customHeight="1">
      <c r="A28" s="61"/>
      <c r="B28" s="61"/>
      <c r="C28" s="2"/>
      <c r="D28" s="2"/>
      <c r="E28" s="2"/>
      <c r="F28" s="2"/>
      <c r="G28" s="2"/>
      <c r="H28" s="2"/>
      <c r="I28" s="2"/>
      <c r="J28" s="2"/>
      <c r="K28" s="2"/>
      <c r="L28" s="2"/>
      <c r="M28" s="2"/>
      <c r="N28" s="2"/>
      <c r="O28" s="2"/>
      <c r="P28" s="2"/>
      <c r="Q28" s="2"/>
      <c r="R28" s="2"/>
      <c r="S28" s="2"/>
      <c r="T28" s="2"/>
      <c r="U28" s="2"/>
      <c r="V28" s="2"/>
      <c r="W28" s="2"/>
      <c r="X28" s="2"/>
      <c r="Y28" s="2"/>
      <c r="Z28" s="2"/>
    </row>
    <row r="29" ht="14.25" customHeight="1">
      <c r="A29" s="61"/>
      <c r="B29" s="61"/>
      <c r="C29" s="2"/>
      <c r="D29" s="2"/>
      <c r="E29" s="2"/>
      <c r="F29" s="2"/>
      <c r="G29" s="2"/>
      <c r="H29" s="2"/>
      <c r="I29" s="2"/>
      <c r="J29" s="2"/>
      <c r="K29" s="2"/>
      <c r="L29" s="2"/>
      <c r="M29" s="2"/>
      <c r="N29" s="2"/>
      <c r="O29" s="2"/>
      <c r="P29" s="2"/>
      <c r="Q29" s="2"/>
      <c r="R29" s="2"/>
      <c r="S29" s="2"/>
      <c r="T29" s="2"/>
      <c r="U29" s="2"/>
      <c r="V29" s="2"/>
      <c r="W29" s="2"/>
      <c r="X29" s="2"/>
      <c r="Y29" s="2"/>
      <c r="Z29" s="2"/>
    </row>
    <row r="30" ht="14.25" customHeight="1">
      <c r="A30" s="61"/>
      <c r="B30" s="61"/>
      <c r="C30" s="2"/>
      <c r="D30" s="2"/>
      <c r="E30" s="2"/>
      <c r="F30" s="2"/>
      <c r="G30" s="2"/>
      <c r="H30" s="2"/>
      <c r="I30" s="2"/>
      <c r="J30" s="2"/>
      <c r="K30" s="2"/>
      <c r="L30" s="2"/>
      <c r="M30" s="2"/>
      <c r="N30" s="2"/>
      <c r="O30" s="2"/>
      <c r="P30" s="2"/>
      <c r="Q30" s="2"/>
      <c r="R30" s="2"/>
      <c r="S30" s="2"/>
      <c r="T30" s="2"/>
      <c r="U30" s="2"/>
      <c r="V30" s="2"/>
      <c r="W30" s="2"/>
      <c r="X30" s="2"/>
      <c r="Y30" s="2"/>
      <c r="Z30" s="2"/>
    </row>
    <row r="31" ht="14.25" customHeight="1">
      <c r="A31" s="61"/>
      <c r="B31" s="61"/>
      <c r="C31" s="2"/>
      <c r="D31" s="2"/>
      <c r="E31" s="2"/>
      <c r="F31" s="2"/>
      <c r="G31" s="2"/>
      <c r="H31" s="2"/>
      <c r="I31" s="2"/>
      <c r="J31" s="2"/>
      <c r="K31" s="2"/>
      <c r="L31" s="2"/>
      <c r="M31" s="2"/>
      <c r="N31" s="2"/>
      <c r="O31" s="2"/>
      <c r="P31" s="2"/>
      <c r="Q31" s="2"/>
      <c r="R31" s="2"/>
      <c r="S31" s="2"/>
      <c r="T31" s="2"/>
      <c r="U31" s="2"/>
      <c r="V31" s="2"/>
      <c r="W31" s="2"/>
      <c r="X31" s="2"/>
      <c r="Y31" s="2"/>
      <c r="Z31" s="2"/>
    </row>
    <row r="32" ht="14.25" customHeight="1">
      <c r="A32" s="61"/>
      <c r="B32" s="61"/>
      <c r="C32" s="2"/>
      <c r="D32" s="2"/>
      <c r="E32" s="2"/>
      <c r="F32" s="2"/>
      <c r="G32" s="2"/>
      <c r="H32" s="2"/>
      <c r="I32" s="2"/>
      <c r="J32" s="2"/>
      <c r="K32" s="2"/>
      <c r="L32" s="2"/>
      <c r="M32" s="2"/>
      <c r="N32" s="2"/>
      <c r="O32" s="2"/>
      <c r="P32" s="2"/>
      <c r="Q32" s="2"/>
      <c r="R32" s="2"/>
      <c r="S32" s="2"/>
      <c r="T32" s="2"/>
      <c r="U32" s="2"/>
      <c r="V32" s="2"/>
      <c r="W32" s="2"/>
      <c r="X32" s="2"/>
      <c r="Y32" s="2"/>
      <c r="Z32" s="2"/>
    </row>
    <row r="33" ht="14.25" customHeight="1">
      <c r="A33" s="61"/>
      <c r="B33" s="61"/>
      <c r="C33" s="2"/>
      <c r="D33" s="2"/>
      <c r="E33" s="2"/>
      <c r="F33" s="2"/>
      <c r="G33" s="2"/>
      <c r="H33" s="2"/>
      <c r="I33" s="2"/>
      <c r="J33" s="2"/>
      <c r="K33" s="2"/>
      <c r="L33" s="2"/>
      <c r="M33" s="2"/>
      <c r="N33" s="2"/>
      <c r="O33" s="2"/>
      <c r="P33" s="2"/>
      <c r="Q33" s="2"/>
      <c r="R33" s="2"/>
      <c r="S33" s="2"/>
      <c r="T33" s="2"/>
      <c r="U33" s="2"/>
      <c r="V33" s="2"/>
      <c r="W33" s="2"/>
      <c r="X33" s="2"/>
      <c r="Y33" s="2"/>
      <c r="Z33" s="2"/>
    </row>
    <row r="34" ht="14.25" customHeight="1">
      <c r="A34" s="61"/>
      <c r="B34" s="61"/>
      <c r="C34" s="2"/>
      <c r="D34" s="2"/>
      <c r="E34" s="2"/>
      <c r="F34" s="2"/>
      <c r="G34" s="2"/>
      <c r="H34" s="2"/>
      <c r="I34" s="2"/>
      <c r="J34" s="2"/>
      <c r="K34" s="2"/>
      <c r="L34" s="2"/>
      <c r="M34" s="2"/>
      <c r="N34" s="2"/>
      <c r="O34" s="2"/>
      <c r="P34" s="2"/>
      <c r="Q34" s="2"/>
      <c r="R34" s="2"/>
      <c r="S34" s="2"/>
      <c r="T34" s="2"/>
      <c r="U34" s="2"/>
      <c r="V34" s="2"/>
      <c r="W34" s="2"/>
      <c r="X34" s="2"/>
      <c r="Y34" s="2"/>
      <c r="Z34" s="2"/>
    </row>
    <row r="35" ht="14.25" customHeight="1">
      <c r="A35" s="61"/>
      <c r="B35" s="61"/>
      <c r="C35" s="2"/>
      <c r="D35" s="2"/>
      <c r="E35" s="2"/>
      <c r="F35" s="2"/>
      <c r="G35" s="2"/>
      <c r="H35" s="2"/>
      <c r="I35" s="2"/>
      <c r="J35" s="2"/>
      <c r="K35" s="2"/>
      <c r="L35" s="2"/>
      <c r="M35" s="2"/>
      <c r="N35" s="2"/>
      <c r="O35" s="2"/>
      <c r="P35" s="2"/>
      <c r="Q35" s="2"/>
      <c r="R35" s="2"/>
      <c r="S35" s="2"/>
      <c r="T35" s="2"/>
      <c r="U35" s="2"/>
      <c r="V35" s="2"/>
      <c r="W35" s="2"/>
      <c r="X35" s="2"/>
      <c r="Y35" s="2"/>
      <c r="Z35" s="2"/>
    </row>
    <row r="36" ht="14.25" customHeight="1">
      <c r="A36" s="61"/>
      <c r="B36" s="61"/>
      <c r="C36" s="2"/>
      <c r="D36" s="2"/>
      <c r="E36" s="2"/>
      <c r="F36" s="2"/>
      <c r="G36" s="2"/>
      <c r="H36" s="2"/>
      <c r="I36" s="2"/>
      <c r="J36" s="2"/>
      <c r="K36" s="2"/>
      <c r="L36" s="2"/>
      <c r="M36" s="2"/>
      <c r="N36" s="2"/>
      <c r="O36" s="2"/>
      <c r="P36" s="2"/>
      <c r="Q36" s="2"/>
      <c r="R36" s="2"/>
      <c r="S36" s="2"/>
      <c r="T36" s="2"/>
      <c r="U36" s="2"/>
      <c r="V36" s="2"/>
      <c r="W36" s="2"/>
      <c r="X36" s="2"/>
      <c r="Y36" s="2"/>
      <c r="Z36" s="2"/>
    </row>
    <row r="37" ht="14.25" customHeight="1">
      <c r="A37" s="61"/>
      <c r="B37" s="61"/>
      <c r="C37" s="2"/>
      <c r="D37" s="2"/>
      <c r="E37" s="2"/>
      <c r="F37" s="2"/>
      <c r="G37" s="2"/>
      <c r="H37" s="2"/>
      <c r="I37" s="2"/>
      <c r="J37" s="2"/>
      <c r="K37" s="2"/>
      <c r="L37" s="2"/>
      <c r="M37" s="2"/>
      <c r="N37" s="2"/>
      <c r="O37" s="2"/>
      <c r="P37" s="2"/>
      <c r="Q37" s="2"/>
      <c r="R37" s="2"/>
      <c r="S37" s="2"/>
      <c r="T37" s="2"/>
      <c r="U37" s="2"/>
      <c r="V37" s="2"/>
      <c r="W37" s="2"/>
      <c r="X37" s="2"/>
      <c r="Y37" s="2"/>
      <c r="Z37" s="2"/>
    </row>
    <row r="38" ht="14.25" customHeight="1">
      <c r="A38" s="61"/>
      <c r="B38" s="61"/>
      <c r="C38" s="2"/>
      <c r="D38" s="2"/>
      <c r="E38" s="2"/>
      <c r="F38" s="2"/>
      <c r="G38" s="2"/>
      <c r="H38" s="2"/>
      <c r="I38" s="2"/>
      <c r="J38" s="2"/>
      <c r="K38" s="2"/>
      <c r="L38" s="2"/>
      <c r="M38" s="2"/>
      <c r="N38" s="2"/>
      <c r="O38" s="2"/>
      <c r="P38" s="2"/>
      <c r="Q38" s="2"/>
      <c r="R38" s="2"/>
      <c r="S38" s="2"/>
      <c r="T38" s="2"/>
      <c r="U38" s="2"/>
      <c r="V38" s="2"/>
      <c r="W38" s="2"/>
      <c r="X38" s="2"/>
      <c r="Y38" s="2"/>
      <c r="Z38" s="2"/>
    </row>
    <row r="39" ht="14.25" customHeight="1">
      <c r="A39" s="61"/>
      <c r="B39" s="61"/>
      <c r="C39" s="2"/>
      <c r="D39" s="2"/>
      <c r="E39" s="2"/>
      <c r="F39" s="2"/>
      <c r="G39" s="2"/>
      <c r="H39" s="2"/>
      <c r="I39" s="2"/>
      <c r="J39" s="2"/>
      <c r="K39" s="2"/>
      <c r="L39" s="2"/>
      <c r="M39" s="2"/>
      <c r="N39" s="2"/>
      <c r="O39" s="2"/>
      <c r="P39" s="2"/>
      <c r="Q39" s="2"/>
      <c r="R39" s="2"/>
      <c r="S39" s="2"/>
      <c r="T39" s="2"/>
      <c r="U39" s="2"/>
      <c r="V39" s="2"/>
      <c r="W39" s="2"/>
      <c r="X39" s="2"/>
      <c r="Y39" s="2"/>
      <c r="Z39" s="2"/>
    </row>
    <row r="40" ht="14.25" customHeight="1">
      <c r="A40" s="61"/>
      <c r="B40" s="61"/>
      <c r="C40" s="2"/>
      <c r="D40" s="2"/>
      <c r="E40" s="2"/>
      <c r="F40" s="2"/>
      <c r="G40" s="2"/>
      <c r="H40" s="2"/>
      <c r="I40" s="2"/>
      <c r="J40" s="2"/>
      <c r="K40" s="2"/>
      <c r="L40" s="2"/>
      <c r="M40" s="2"/>
      <c r="N40" s="2"/>
      <c r="O40" s="2"/>
      <c r="P40" s="2"/>
      <c r="Q40" s="2"/>
      <c r="R40" s="2"/>
      <c r="S40" s="2"/>
      <c r="T40" s="2"/>
      <c r="U40" s="2"/>
      <c r="V40" s="2"/>
      <c r="W40" s="2"/>
      <c r="X40" s="2"/>
      <c r="Y40" s="2"/>
      <c r="Z40" s="2"/>
    </row>
    <row r="41" ht="14.25" customHeight="1">
      <c r="A41" s="61"/>
      <c r="B41" s="61"/>
      <c r="C41" s="2"/>
      <c r="D41" s="2"/>
      <c r="E41" s="2"/>
      <c r="F41" s="2"/>
      <c r="G41" s="2"/>
      <c r="H41" s="2"/>
      <c r="I41" s="2"/>
      <c r="J41" s="2"/>
      <c r="K41" s="2"/>
      <c r="L41" s="2"/>
      <c r="M41" s="2"/>
      <c r="N41" s="2"/>
      <c r="O41" s="2"/>
      <c r="P41" s="2"/>
      <c r="Q41" s="2"/>
      <c r="R41" s="2"/>
      <c r="S41" s="2"/>
      <c r="T41" s="2"/>
      <c r="U41" s="2"/>
      <c r="V41" s="2"/>
      <c r="W41" s="2"/>
      <c r="X41" s="2"/>
      <c r="Y41" s="2"/>
      <c r="Z41" s="2"/>
    </row>
    <row r="42" ht="14.25" customHeight="1">
      <c r="A42" s="61"/>
      <c r="B42" s="61"/>
      <c r="C42" s="2"/>
      <c r="D42" s="2"/>
      <c r="E42" s="2"/>
      <c r="F42" s="2"/>
      <c r="G42" s="2"/>
      <c r="H42" s="2"/>
      <c r="I42" s="2"/>
      <c r="J42" s="2"/>
      <c r="K42" s="2"/>
      <c r="L42" s="2"/>
      <c r="M42" s="2"/>
      <c r="N42" s="2"/>
      <c r="O42" s="2"/>
      <c r="P42" s="2"/>
      <c r="Q42" s="2"/>
      <c r="R42" s="2"/>
      <c r="S42" s="2"/>
      <c r="T42" s="2"/>
      <c r="U42" s="2"/>
      <c r="V42" s="2"/>
      <c r="W42" s="2"/>
      <c r="X42" s="2"/>
      <c r="Y42" s="2"/>
      <c r="Z42" s="2"/>
    </row>
    <row r="43" ht="14.25" customHeight="1">
      <c r="A43" s="61"/>
      <c r="B43" s="61"/>
      <c r="C43" s="2"/>
      <c r="D43" s="2"/>
      <c r="E43" s="2"/>
      <c r="F43" s="2"/>
      <c r="G43" s="2"/>
      <c r="H43" s="2"/>
      <c r="I43" s="2"/>
      <c r="J43" s="2"/>
      <c r="K43" s="2"/>
      <c r="L43" s="2"/>
      <c r="M43" s="2"/>
      <c r="N43" s="2"/>
      <c r="O43" s="2"/>
      <c r="P43" s="2"/>
      <c r="Q43" s="2"/>
      <c r="R43" s="2"/>
      <c r="S43" s="2"/>
      <c r="T43" s="2"/>
      <c r="U43" s="2"/>
      <c r="V43" s="2"/>
      <c r="W43" s="2"/>
      <c r="X43" s="2"/>
      <c r="Y43" s="2"/>
      <c r="Z43" s="2"/>
    </row>
    <row r="44" ht="14.25" customHeight="1">
      <c r="A44" s="61"/>
      <c r="B44" s="61"/>
      <c r="C44" s="2"/>
      <c r="D44" s="2"/>
      <c r="E44" s="2"/>
      <c r="F44" s="2"/>
      <c r="G44" s="2"/>
      <c r="H44" s="2"/>
      <c r="I44" s="2"/>
      <c r="J44" s="2"/>
      <c r="K44" s="2"/>
      <c r="L44" s="2"/>
      <c r="M44" s="2"/>
      <c r="N44" s="2"/>
      <c r="O44" s="2"/>
      <c r="P44" s="2"/>
      <c r="Q44" s="2"/>
      <c r="R44" s="2"/>
      <c r="S44" s="2"/>
      <c r="T44" s="2"/>
      <c r="U44" s="2"/>
      <c r="V44" s="2"/>
      <c r="W44" s="2"/>
      <c r="X44" s="2"/>
      <c r="Y44" s="2"/>
      <c r="Z44" s="2"/>
    </row>
    <row r="45" ht="14.25" customHeight="1">
      <c r="A45" s="61"/>
      <c r="B45" s="61"/>
      <c r="C45" s="2"/>
      <c r="D45" s="2"/>
      <c r="E45" s="2"/>
      <c r="F45" s="2"/>
      <c r="G45" s="2"/>
      <c r="H45" s="2"/>
      <c r="I45" s="2"/>
      <c r="J45" s="2"/>
      <c r="K45" s="2"/>
      <c r="L45" s="2"/>
      <c r="M45" s="2"/>
      <c r="N45" s="2"/>
      <c r="O45" s="2"/>
      <c r="P45" s="2"/>
      <c r="Q45" s="2"/>
      <c r="R45" s="2"/>
      <c r="S45" s="2"/>
      <c r="T45" s="2"/>
      <c r="U45" s="2"/>
      <c r="V45" s="2"/>
      <c r="W45" s="2"/>
      <c r="X45" s="2"/>
      <c r="Y45" s="2"/>
      <c r="Z45" s="2"/>
    </row>
    <row r="46" ht="14.25" customHeight="1">
      <c r="A46" s="61"/>
      <c r="B46" s="61"/>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1"/>
      <c r="B47" s="61"/>
      <c r="C47" s="2"/>
      <c r="D47" s="2"/>
      <c r="E47" s="2"/>
      <c r="F47" s="2"/>
      <c r="G47" s="2"/>
      <c r="H47" s="2"/>
      <c r="I47" s="2"/>
      <c r="J47" s="2"/>
      <c r="K47" s="2"/>
      <c r="L47" s="2"/>
      <c r="M47" s="2"/>
      <c r="N47" s="2"/>
      <c r="O47" s="2"/>
      <c r="P47" s="2"/>
      <c r="Q47" s="2"/>
      <c r="R47" s="2"/>
      <c r="S47" s="2"/>
      <c r="T47" s="2"/>
      <c r="U47" s="2"/>
      <c r="V47" s="2"/>
      <c r="W47" s="2"/>
      <c r="X47" s="2"/>
      <c r="Y47" s="2"/>
      <c r="Z47" s="2"/>
    </row>
    <row r="48" ht="14.25" customHeight="1">
      <c r="A48" s="61"/>
      <c r="B48" s="61"/>
      <c r="C48" s="2"/>
      <c r="D48" s="2"/>
      <c r="E48" s="2"/>
      <c r="F48" s="2"/>
      <c r="G48" s="2"/>
      <c r="H48" s="2"/>
      <c r="I48" s="2"/>
      <c r="J48" s="2"/>
      <c r="K48" s="2"/>
      <c r="L48" s="2"/>
      <c r="M48" s="2"/>
      <c r="N48" s="2"/>
      <c r="O48" s="2"/>
      <c r="P48" s="2"/>
      <c r="Q48" s="2"/>
      <c r="R48" s="2"/>
      <c r="S48" s="2"/>
      <c r="T48" s="2"/>
      <c r="U48" s="2"/>
      <c r="V48" s="2"/>
      <c r="W48" s="2"/>
      <c r="X48" s="2"/>
      <c r="Y48" s="2"/>
      <c r="Z48" s="2"/>
    </row>
    <row r="49" ht="14.25" customHeight="1">
      <c r="A49" s="61"/>
      <c r="B49" s="61"/>
      <c r="C49" s="2"/>
      <c r="D49" s="2"/>
      <c r="E49" s="2"/>
      <c r="F49" s="2"/>
      <c r="G49" s="2"/>
      <c r="H49" s="2"/>
      <c r="I49" s="2"/>
      <c r="J49" s="2"/>
      <c r="K49" s="2"/>
      <c r="L49" s="2"/>
      <c r="M49" s="2"/>
      <c r="N49" s="2"/>
      <c r="O49" s="2"/>
      <c r="P49" s="2"/>
      <c r="Q49" s="2"/>
      <c r="R49" s="2"/>
      <c r="S49" s="2"/>
      <c r="T49" s="2"/>
      <c r="U49" s="2"/>
      <c r="V49" s="2"/>
      <c r="W49" s="2"/>
      <c r="X49" s="2"/>
      <c r="Y49" s="2"/>
      <c r="Z49" s="2"/>
    </row>
    <row r="50" ht="14.25" customHeight="1">
      <c r="A50" s="61"/>
      <c r="B50" s="61"/>
      <c r="C50" s="2"/>
      <c r="D50" s="2"/>
      <c r="E50" s="2"/>
      <c r="F50" s="2"/>
      <c r="G50" s="2"/>
      <c r="H50" s="2"/>
      <c r="I50" s="2"/>
      <c r="J50" s="2"/>
      <c r="K50" s="2"/>
      <c r="L50" s="2"/>
      <c r="M50" s="2"/>
      <c r="N50" s="2"/>
      <c r="O50" s="2"/>
      <c r="P50" s="2"/>
      <c r="Q50" s="2"/>
      <c r="R50" s="2"/>
      <c r="S50" s="2"/>
      <c r="T50" s="2"/>
      <c r="U50" s="2"/>
      <c r="V50" s="2"/>
      <c r="W50" s="2"/>
      <c r="X50" s="2"/>
      <c r="Y50" s="2"/>
      <c r="Z50" s="2"/>
    </row>
    <row r="51" ht="14.25" customHeight="1">
      <c r="A51" s="61"/>
      <c r="B51" s="61"/>
      <c r="C51" s="2"/>
      <c r="D51" s="2"/>
      <c r="E51" s="2"/>
      <c r="F51" s="2"/>
      <c r="G51" s="2"/>
      <c r="H51" s="2"/>
      <c r="I51" s="2"/>
      <c r="J51" s="2"/>
      <c r="K51" s="2"/>
      <c r="L51" s="2"/>
      <c r="M51" s="2"/>
      <c r="N51" s="2"/>
      <c r="O51" s="2"/>
      <c r="P51" s="2"/>
      <c r="Q51" s="2"/>
      <c r="R51" s="2"/>
      <c r="S51" s="2"/>
      <c r="T51" s="2"/>
      <c r="U51" s="2"/>
      <c r="V51" s="2"/>
      <c r="W51" s="2"/>
      <c r="X51" s="2"/>
      <c r="Y51" s="2"/>
      <c r="Z51" s="2"/>
    </row>
    <row r="52" ht="14.25" customHeight="1">
      <c r="A52" s="61"/>
      <c r="B52" s="61"/>
      <c r="C52" s="2"/>
      <c r="D52" s="2"/>
      <c r="E52" s="2"/>
      <c r="F52" s="2"/>
      <c r="G52" s="2"/>
      <c r="H52" s="2"/>
      <c r="I52" s="2"/>
      <c r="J52" s="2"/>
      <c r="K52" s="2"/>
      <c r="L52" s="2"/>
      <c r="M52" s="2"/>
      <c r="N52" s="2"/>
      <c r="O52" s="2"/>
      <c r="P52" s="2"/>
      <c r="Q52" s="2"/>
      <c r="R52" s="2"/>
      <c r="S52" s="2"/>
      <c r="T52" s="2"/>
      <c r="U52" s="2"/>
      <c r="V52" s="2"/>
      <c r="W52" s="2"/>
      <c r="X52" s="2"/>
      <c r="Y52" s="2"/>
      <c r="Z52" s="2"/>
    </row>
    <row r="53" ht="14.25" customHeight="1">
      <c r="A53" s="61"/>
      <c r="B53" s="61"/>
      <c r="C53" s="2"/>
      <c r="D53" s="2"/>
      <c r="E53" s="2"/>
      <c r="F53" s="2"/>
      <c r="G53" s="2"/>
      <c r="H53" s="2"/>
      <c r="I53" s="2"/>
      <c r="J53" s="2"/>
      <c r="K53" s="2"/>
      <c r="L53" s="2"/>
      <c r="M53" s="2"/>
      <c r="N53" s="2"/>
      <c r="O53" s="2"/>
      <c r="P53" s="2"/>
      <c r="Q53" s="2"/>
      <c r="R53" s="2"/>
      <c r="S53" s="2"/>
      <c r="T53" s="2"/>
      <c r="U53" s="2"/>
      <c r="V53" s="2"/>
      <c r="W53" s="2"/>
      <c r="X53" s="2"/>
      <c r="Y53" s="2"/>
      <c r="Z53" s="2"/>
    </row>
    <row r="54" ht="14.25" customHeight="1">
      <c r="A54" s="61"/>
      <c r="B54" s="61"/>
      <c r="C54" s="2"/>
      <c r="D54" s="2"/>
      <c r="E54" s="2"/>
      <c r="F54" s="2"/>
      <c r="G54" s="2"/>
      <c r="H54" s="2"/>
      <c r="I54" s="2"/>
      <c r="J54" s="2"/>
      <c r="K54" s="2"/>
      <c r="L54" s="2"/>
      <c r="M54" s="2"/>
      <c r="N54" s="2"/>
      <c r="O54" s="2"/>
      <c r="P54" s="2"/>
      <c r="Q54" s="2"/>
      <c r="R54" s="2"/>
      <c r="S54" s="2"/>
      <c r="T54" s="2"/>
      <c r="U54" s="2"/>
      <c r="V54" s="2"/>
      <c r="W54" s="2"/>
      <c r="X54" s="2"/>
      <c r="Y54" s="2"/>
      <c r="Z54" s="2"/>
    </row>
    <row r="55" ht="14.25" customHeight="1">
      <c r="A55" s="61"/>
      <c r="B55" s="61"/>
      <c r="C55" s="2"/>
      <c r="D55" s="2"/>
      <c r="E55" s="2"/>
      <c r="F55" s="2"/>
      <c r="G55" s="2"/>
      <c r="H55" s="2"/>
      <c r="I55" s="2"/>
      <c r="J55" s="2"/>
      <c r="K55" s="2"/>
      <c r="L55" s="2"/>
      <c r="M55" s="2"/>
      <c r="N55" s="2"/>
      <c r="O55" s="2"/>
      <c r="P55" s="2"/>
      <c r="Q55" s="2"/>
      <c r="R55" s="2"/>
      <c r="S55" s="2"/>
      <c r="T55" s="2"/>
      <c r="U55" s="2"/>
      <c r="V55" s="2"/>
      <c r="W55" s="2"/>
      <c r="X55" s="2"/>
      <c r="Y55" s="2"/>
      <c r="Z55" s="2"/>
    </row>
    <row r="56" ht="14.25" customHeight="1">
      <c r="A56" s="61"/>
      <c r="B56" s="61"/>
      <c r="C56" s="2"/>
      <c r="D56" s="2"/>
      <c r="E56" s="2"/>
      <c r="F56" s="2"/>
      <c r="G56" s="2"/>
      <c r="H56" s="2"/>
      <c r="I56" s="2"/>
      <c r="J56" s="2"/>
      <c r="K56" s="2"/>
      <c r="L56" s="2"/>
      <c r="M56" s="2"/>
      <c r="N56" s="2"/>
      <c r="O56" s="2"/>
      <c r="P56" s="2"/>
      <c r="Q56" s="2"/>
      <c r="R56" s="2"/>
      <c r="S56" s="2"/>
      <c r="T56" s="2"/>
      <c r="U56" s="2"/>
      <c r="V56" s="2"/>
      <c r="W56" s="2"/>
      <c r="X56" s="2"/>
      <c r="Y56" s="2"/>
      <c r="Z56" s="2"/>
    </row>
    <row r="57" ht="14.25" customHeight="1">
      <c r="A57" s="61"/>
      <c r="B57" s="61"/>
      <c r="C57" s="2"/>
      <c r="D57" s="2"/>
      <c r="E57" s="2"/>
      <c r="F57" s="2"/>
      <c r="G57" s="2"/>
      <c r="H57" s="2"/>
      <c r="I57" s="2"/>
      <c r="J57" s="2"/>
      <c r="K57" s="2"/>
      <c r="L57" s="2"/>
      <c r="M57" s="2"/>
      <c r="N57" s="2"/>
      <c r="O57" s="2"/>
      <c r="P57" s="2"/>
      <c r="Q57" s="2"/>
      <c r="R57" s="2"/>
      <c r="S57" s="2"/>
      <c r="T57" s="2"/>
      <c r="U57" s="2"/>
      <c r="V57" s="2"/>
      <c r="W57" s="2"/>
      <c r="X57" s="2"/>
      <c r="Y57" s="2"/>
      <c r="Z57" s="2"/>
    </row>
    <row r="58" ht="14.25" customHeight="1">
      <c r="A58" s="61"/>
      <c r="B58" s="61"/>
      <c r="C58" s="2"/>
      <c r="D58" s="2"/>
      <c r="E58" s="2"/>
      <c r="F58" s="2"/>
      <c r="G58" s="2"/>
      <c r="H58" s="2"/>
      <c r="I58" s="2"/>
      <c r="J58" s="2"/>
      <c r="K58" s="2"/>
      <c r="L58" s="2"/>
      <c r="M58" s="2"/>
      <c r="N58" s="2"/>
      <c r="O58" s="2"/>
      <c r="P58" s="2"/>
      <c r="Q58" s="2"/>
      <c r="R58" s="2"/>
      <c r="S58" s="2"/>
      <c r="T58" s="2"/>
      <c r="U58" s="2"/>
      <c r="V58" s="2"/>
      <c r="W58" s="2"/>
      <c r="X58" s="2"/>
      <c r="Y58" s="2"/>
      <c r="Z58" s="2"/>
    </row>
    <row r="59" ht="14.25" customHeight="1">
      <c r="A59" s="61"/>
      <c r="B59" s="61"/>
      <c r="C59" s="2"/>
      <c r="D59" s="2"/>
      <c r="E59" s="2"/>
      <c r="F59" s="2"/>
      <c r="G59" s="2"/>
      <c r="H59" s="2"/>
      <c r="I59" s="2"/>
      <c r="J59" s="2"/>
      <c r="K59" s="2"/>
      <c r="L59" s="2"/>
      <c r="M59" s="2"/>
      <c r="N59" s="2"/>
      <c r="O59" s="2"/>
      <c r="P59" s="2"/>
      <c r="Q59" s="2"/>
      <c r="R59" s="2"/>
      <c r="S59" s="2"/>
      <c r="T59" s="2"/>
      <c r="U59" s="2"/>
      <c r="V59" s="2"/>
      <c r="W59" s="2"/>
      <c r="X59" s="2"/>
      <c r="Y59" s="2"/>
      <c r="Z59" s="2"/>
    </row>
    <row r="60" ht="14.25" customHeight="1">
      <c r="A60" s="61"/>
      <c r="B60" s="61"/>
      <c r="C60" s="2"/>
      <c r="D60" s="2"/>
      <c r="E60" s="2"/>
      <c r="F60" s="2"/>
      <c r="G60" s="2"/>
      <c r="H60" s="2"/>
      <c r="I60" s="2"/>
      <c r="J60" s="2"/>
      <c r="K60" s="2"/>
      <c r="L60" s="2"/>
      <c r="M60" s="2"/>
      <c r="N60" s="2"/>
      <c r="O60" s="2"/>
      <c r="P60" s="2"/>
      <c r="Q60" s="2"/>
      <c r="R60" s="2"/>
      <c r="S60" s="2"/>
      <c r="T60" s="2"/>
      <c r="U60" s="2"/>
      <c r="V60" s="2"/>
      <c r="W60" s="2"/>
      <c r="X60" s="2"/>
      <c r="Y60" s="2"/>
      <c r="Z60" s="2"/>
    </row>
    <row r="61" ht="14.25" customHeight="1">
      <c r="A61" s="61"/>
      <c r="B61" s="61"/>
      <c r="C61" s="2"/>
      <c r="D61" s="2"/>
      <c r="E61" s="2"/>
      <c r="F61" s="2"/>
      <c r="G61" s="2"/>
      <c r="H61" s="2"/>
      <c r="I61" s="2"/>
      <c r="J61" s="2"/>
      <c r="K61" s="2"/>
      <c r="L61" s="2"/>
      <c r="M61" s="2"/>
      <c r="N61" s="2"/>
      <c r="O61" s="2"/>
      <c r="P61" s="2"/>
      <c r="Q61" s="2"/>
      <c r="R61" s="2"/>
      <c r="S61" s="2"/>
      <c r="T61" s="2"/>
      <c r="U61" s="2"/>
      <c r="V61" s="2"/>
      <c r="W61" s="2"/>
      <c r="X61" s="2"/>
      <c r="Y61" s="2"/>
      <c r="Z61" s="2"/>
    </row>
    <row r="62" ht="14.25" customHeight="1">
      <c r="A62" s="61"/>
      <c r="B62" s="61"/>
      <c r="C62" s="2"/>
      <c r="D62" s="2"/>
      <c r="E62" s="2"/>
      <c r="F62" s="2"/>
      <c r="G62" s="2"/>
      <c r="H62" s="2"/>
      <c r="I62" s="2"/>
      <c r="J62" s="2"/>
      <c r="K62" s="2"/>
      <c r="L62" s="2"/>
      <c r="M62" s="2"/>
      <c r="N62" s="2"/>
      <c r="O62" s="2"/>
      <c r="P62" s="2"/>
      <c r="Q62" s="2"/>
      <c r="R62" s="2"/>
      <c r="S62" s="2"/>
      <c r="T62" s="2"/>
      <c r="U62" s="2"/>
      <c r="V62" s="2"/>
      <c r="W62" s="2"/>
      <c r="X62" s="2"/>
      <c r="Y62" s="2"/>
      <c r="Z62" s="2"/>
    </row>
    <row r="63" ht="14.25" customHeight="1">
      <c r="A63" s="61"/>
      <c r="B63" s="61"/>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61"/>
      <c r="B64" s="61"/>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61"/>
      <c r="B65" s="61"/>
      <c r="C65" s="2"/>
      <c r="D65" s="2"/>
      <c r="E65" s="2"/>
      <c r="F65" s="2"/>
      <c r="G65" s="2"/>
      <c r="H65" s="2"/>
      <c r="I65" s="2"/>
      <c r="J65" s="2"/>
      <c r="K65" s="2"/>
      <c r="L65" s="2"/>
      <c r="M65" s="2"/>
      <c r="N65" s="2"/>
      <c r="O65" s="2"/>
      <c r="P65" s="2"/>
      <c r="Q65" s="2"/>
      <c r="R65" s="2"/>
      <c r="S65" s="2"/>
      <c r="T65" s="2"/>
      <c r="U65" s="2"/>
      <c r="V65" s="2"/>
      <c r="W65" s="2"/>
      <c r="X65" s="2"/>
      <c r="Y65" s="2"/>
      <c r="Z65" s="2"/>
    </row>
    <row r="66" ht="14.25" customHeight="1">
      <c r="A66" s="61"/>
      <c r="B66" s="61"/>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61"/>
      <c r="B67" s="61"/>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61"/>
      <c r="B68" s="61"/>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61"/>
      <c r="B69" s="61"/>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61"/>
      <c r="B70" s="61"/>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61"/>
      <c r="B71" s="61"/>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61"/>
      <c r="B72" s="61"/>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61"/>
      <c r="B73" s="61"/>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61"/>
      <c r="B74" s="61"/>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61"/>
      <c r="B75" s="61"/>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61"/>
      <c r="B76" s="61"/>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61"/>
      <c r="B77" s="61"/>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61"/>
      <c r="B78" s="61"/>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61"/>
      <c r="B79" s="61"/>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61"/>
      <c r="B80" s="61"/>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61"/>
      <c r="B81" s="61"/>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61"/>
      <c r="B82" s="61"/>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61"/>
      <c r="B83" s="61"/>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61"/>
      <c r="B84" s="61"/>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61"/>
      <c r="B85" s="61"/>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61"/>
      <c r="B86" s="61"/>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61"/>
      <c r="B87" s="61"/>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61"/>
      <c r="B88" s="61"/>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61"/>
      <c r="B89" s="61"/>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61"/>
      <c r="B90" s="61"/>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61"/>
      <c r="B91" s="61"/>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61"/>
      <c r="B92" s="61"/>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61"/>
      <c r="B93" s="61"/>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61"/>
      <c r="B94" s="61"/>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61"/>
      <c r="B95" s="61"/>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61"/>
      <c r="B96" s="61"/>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61"/>
      <c r="B97" s="61"/>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61"/>
      <c r="B98" s="61"/>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61"/>
      <c r="B99" s="61"/>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61"/>
      <c r="B100" s="61"/>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61"/>
      <c r="B101" s="61"/>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61"/>
      <c r="B102" s="61"/>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61"/>
      <c r="B103" s="61"/>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61"/>
      <c r="B104" s="61"/>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61"/>
      <c r="B105" s="61"/>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61"/>
      <c r="B106" s="61"/>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61"/>
      <c r="B107" s="61"/>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61"/>
      <c r="B108" s="61"/>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61"/>
      <c r="B109" s="61"/>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61"/>
      <c r="B110" s="61"/>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61"/>
      <c r="B111" s="61"/>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61"/>
      <c r="B112" s="61"/>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61"/>
      <c r="B113" s="61"/>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61"/>
      <c r="B114" s="61"/>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61"/>
      <c r="B115" s="61"/>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61"/>
      <c r="B116" s="61"/>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61"/>
      <c r="B117" s="61"/>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61"/>
      <c r="B118" s="61"/>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61"/>
      <c r="B119" s="61"/>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61"/>
      <c r="B120" s="61"/>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61"/>
      <c r="B121" s="61"/>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61"/>
      <c r="B122" s="61"/>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61"/>
      <c r="B123" s="61"/>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61"/>
      <c r="B124" s="61"/>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61"/>
      <c r="B125" s="61"/>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61"/>
      <c r="B126" s="61"/>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61"/>
      <c r="B127" s="61"/>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61"/>
      <c r="B128" s="61"/>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61"/>
      <c r="B129" s="61"/>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61"/>
      <c r="B130" s="61"/>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61"/>
      <c r="B131" s="61"/>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61"/>
      <c r="B132" s="61"/>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61"/>
      <c r="B133" s="61"/>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61"/>
      <c r="B134" s="61"/>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61"/>
      <c r="B135" s="61"/>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61"/>
      <c r="B136" s="61"/>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61"/>
      <c r="B137" s="61"/>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61"/>
      <c r="B138" s="61"/>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61"/>
      <c r="B139" s="61"/>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61"/>
      <c r="B140" s="61"/>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61"/>
      <c r="B141" s="61"/>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61"/>
      <c r="B142" s="61"/>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61"/>
      <c r="B143" s="61"/>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61"/>
      <c r="B144" s="61"/>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61"/>
      <c r="B145" s="61"/>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61"/>
      <c r="B146" s="61"/>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61"/>
      <c r="B147" s="61"/>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61"/>
      <c r="B148" s="61"/>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61"/>
      <c r="B149" s="61"/>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61"/>
      <c r="B150" s="61"/>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61"/>
      <c r="B151" s="61"/>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61"/>
      <c r="B152" s="61"/>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61"/>
      <c r="B153" s="61"/>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61"/>
      <c r="B154" s="61"/>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61"/>
      <c r="B155" s="61"/>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61"/>
      <c r="B156" s="61"/>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61"/>
      <c r="B157" s="61"/>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61"/>
      <c r="B158" s="61"/>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61"/>
      <c r="B159" s="61"/>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61"/>
      <c r="B160" s="61"/>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61"/>
      <c r="B161" s="61"/>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61"/>
      <c r="B162" s="61"/>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61"/>
      <c r="B163" s="61"/>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61"/>
      <c r="B164" s="61"/>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61"/>
      <c r="B165" s="61"/>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61"/>
      <c r="B166" s="61"/>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61"/>
      <c r="B167" s="61"/>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61"/>
      <c r="B168" s="61"/>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61"/>
      <c r="B169" s="61"/>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61"/>
      <c r="B170" s="61"/>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61"/>
      <c r="B171" s="61"/>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61"/>
      <c r="B172" s="61"/>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61"/>
      <c r="B173" s="61"/>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61"/>
      <c r="B174" s="61"/>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61"/>
      <c r="B175" s="61"/>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61"/>
      <c r="B176" s="61"/>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61"/>
      <c r="B177" s="61"/>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61"/>
      <c r="B178" s="61"/>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61"/>
      <c r="B179" s="61"/>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61"/>
      <c r="B180" s="61"/>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61"/>
      <c r="B181" s="61"/>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61"/>
      <c r="B182" s="61"/>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61"/>
      <c r="B183" s="61"/>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61"/>
      <c r="B184" s="61"/>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61"/>
      <c r="B185" s="61"/>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61"/>
      <c r="B186" s="61"/>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61"/>
      <c r="B187" s="61"/>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61"/>
      <c r="B188" s="61"/>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61"/>
      <c r="B189" s="61"/>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61"/>
      <c r="B190" s="61"/>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61"/>
      <c r="B191" s="61"/>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61"/>
      <c r="B192" s="61"/>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61"/>
      <c r="B193" s="61"/>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61"/>
      <c r="B194" s="61"/>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61"/>
      <c r="B195" s="61"/>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61"/>
      <c r="B196" s="61"/>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61"/>
      <c r="B197" s="61"/>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61"/>
      <c r="B198" s="61"/>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61"/>
      <c r="B199" s="61"/>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61"/>
      <c r="B200" s="61"/>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61"/>
      <c r="B201" s="61"/>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61"/>
      <c r="B202" s="61"/>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61"/>
      <c r="B203" s="61"/>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61"/>
      <c r="B204" s="61"/>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61"/>
      <c r="B205" s="61"/>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61"/>
      <c r="B206" s="61"/>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61"/>
      <c r="B207" s="61"/>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61"/>
      <c r="B208" s="61"/>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61"/>
      <c r="B209" s="61"/>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61"/>
      <c r="B210" s="61"/>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61"/>
      <c r="B211" s="61"/>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61"/>
      <c r="B212" s="61"/>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61"/>
      <c r="B213" s="61"/>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61"/>
      <c r="B214" s="61"/>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61"/>
      <c r="B215" s="61"/>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61"/>
      <c r="B216" s="61"/>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61"/>
      <c r="B217" s="61"/>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61"/>
      <c r="B218" s="61"/>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61"/>
      <c r="B219" s="61"/>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61"/>
      <c r="B220" s="61"/>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62"/>
      <c r="B221" s="61"/>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62"/>
      <c r="B222" s="61"/>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62"/>
      <c r="B223" s="61"/>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62"/>
      <c r="B224" s="61"/>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62"/>
      <c r="B225" s="61"/>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62"/>
      <c r="B226" s="61"/>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62"/>
      <c r="B227" s="61"/>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62"/>
      <c r="B228" s="61"/>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62"/>
      <c r="B229" s="61"/>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62"/>
      <c r="B230" s="61"/>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62"/>
      <c r="B231" s="61"/>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62"/>
      <c r="B232" s="61"/>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62"/>
      <c r="B233" s="61"/>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62"/>
      <c r="B234" s="61"/>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62"/>
      <c r="B235" s="61"/>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62"/>
      <c r="B236" s="61"/>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62"/>
      <c r="B237" s="61"/>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62"/>
      <c r="B238" s="61"/>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62"/>
      <c r="B239" s="61"/>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62"/>
      <c r="B240" s="61"/>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62"/>
      <c r="B241" s="61"/>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62"/>
      <c r="B242" s="61"/>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62"/>
      <c r="B243" s="61"/>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62"/>
      <c r="B244" s="61"/>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62"/>
      <c r="B245" s="61"/>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62"/>
      <c r="B246" s="61"/>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62"/>
      <c r="B247" s="61"/>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62"/>
      <c r="B248" s="61"/>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62"/>
      <c r="B249" s="61"/>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62"/>
      <c r="B250" s="61"/>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62"/>
      <c r="B251" s="61"/>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62"/>
      <c r="B252" s="61"/>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62"/>
      <c r="B253" s="61"/>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62"/>
      <c r="B254" s="61"/>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62"/>
      <c r="B255" s="61"/>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62"/>
      <c r="B256" s="61"/>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62"/>
      <c r="B257" s="61"/>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62"/>
      <c r="B258" s="61"/>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62"/>
      <c r="B259" s="61"/>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62"/>
      <c r="B260" s="61"/>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62"/>
      <c r="B261" s="61"/>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62"/>
      <c r="B262" s="61"/>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62"/>
      <c r="B263" s="61"/>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62"/>
      <c r="B264" s="61"/>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62"/>
      <c r="B265" s="61"/>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62"/>
      <c r="B266" s="61"/>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62"/>
      <c r="B267" s="61"/>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62"/>
      <c r="B268" s="61"/>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62"/>
      <c r="B269" s="61"/>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62"/>
      <c r="B270" s="61"/>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62"/>
      <c r="B271" s="61"/>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62"/>
      <c r="B272" s="61"/>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62"/>
      <c r="B273" s="61"/>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62"/>
      <c r="B274" s="61"/>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62"/>
      <c r="B275" s="61"/>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62"/>
      <c r="B276" s="61"/>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62"/>
      <c r="B277" s="61"/>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62"/>
      <c r="B278" s="61"/>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62"/>
      <c r="B279" s="61"/>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62"/>
      <c r="B280" s="61"/>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62"/>
      <c r="B281" s="61"/>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62"/>
      <c r="B282" s="61"/>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62"/>
      <c r="B283" s="61"/>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62"/>
      <c r="B284" s="61"/>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62"/>
      <c r="B285" s="61"/>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62"/>
      <c r="B286" s="61"/>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62"/>
      <c r="B287" s="61"/>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62"/>
      <c r="B288" s="61"/>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62"/>
      <c r="B289" s="61"/>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62"/>
      <c r="B290" s="61"/>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62"/>
      <c r="B291" s="61"/>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62"/>
      <c r="B292" s="61"/>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62"/>
      <c r="B293" s="61"/>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62"/>
      <c r="B294" s="61"/>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62"/>
      <c r="B295" s="61"/>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62"/>
      <c r="B296" s="61"/>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62"/>
      <c r="B297" s="61"/>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62"/>
      <c r="B298" s="61"/>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62"/>
      <c r="B299" s="61"/>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62"/>
      <c r="B300" s="61"/>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62"/>
      <c r="B301" s="61"/>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62"/>
      <c r="B302" s="61"/>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62"/>
      <c r="B303" s="61"/>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62"/>
      <c r="B304" s="61"/>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62"/>
      <c r="B305" s="61"/>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62"/>
      <c r="B306" s="61"/>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62"/>
      <c r="B307" s="61"/>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62"/>
      <c r="B308" s="61"/>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62"/>
      <c r="B309" s="61"/>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62"/>
      <c r="B310" s="61"/>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62"/>
      <c r="B311" s="61"/>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62"/>
      <c r="B312" s="61"/>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62"/>
      <c r="B313" s="61"/>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62"/>
      <c r="B314" s="61"/>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62"/>
      <c r="B315" s="61"/>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62"/>
      <c r="B316" s="61"/>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62"/>
      <c r="B317" s="61"/>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62"/>
      <c r="B318" s="61"/>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62"/>
      <c r="B319" s="61"/>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62"/>
      <c r="B320" s="61"/>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62"/>
      <c r="B321" s="61"/>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62"/>
      <c r="B322" s="61"/>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62"/>
      <c r="B323" s="61"/>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62"/>
      <c r="B324" s="61"/>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62"/>
      <c r="B325" s="61"/>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62"/>
      <c r="B326" s="61"/>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62"/>
      <c r="B327" s="61"/>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62"/>
      <c r="B328" s="61"/>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62"/>
      <c r="B329" s="61"/>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62"/>
      <c r="B330" s="61"/>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62"/>
      <c r="B331" s="61"/>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62"/>
      <c r="B332" s="61"/>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62"/>
      <c r="B333" s="61"/>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62"/>
      <c r="B334" s="61"/>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62"/>
      <c r="B335" s="61"/>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62"/>
      <c r="B336" s="61"/>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62"/>
      <c r="B337" s="61"/>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62"/>
      <c r="B338" s="61"/>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62"/>
      <c r="B339" s="61"/>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62"/>
      <c r="B340" s="61"/>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62"/>
      <c r="B341" s="61"/>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62"/>
      <c r="B342" s="61"/>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62"/>
      <c r="B343" s="61"/>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62"/>
      <c r="B344" s="61"/>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62"/>
      <c r="B345" s="61"/>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62"/>
      <c r="B346" s="61"/>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62"/>
      <c r="B347" s="61"/>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62"/>
      <c r="B348" s="61"/>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62"/>
      <c r="B349" s="61"/>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62"/>
      <c r="B350" s="61"/>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62"/>
      <c r="B351" s="61"/>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62"/>
      <c r="B352" s="61"/>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62"/>
      <c r="B353" s="61"/>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62"/>
      <c r="B354" s="61"/>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62"/>
      <c r="B355" s="61"/>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62"/>
      <c r="B356" s="61"/>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62"/>
      <c r="B357" s="61"/>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62"/>
      <c r="B358" s="61"/>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62"/>
      <c r="B359" s="61"/>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62"/>
      <c r="B360" s="61"/>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62"/>
      <c r="B361" s="61"/>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62"/>
      <c r="B362" s="61"/>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62"/>
      <c r="B363" s="61"/>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62"/>
      <c r="B364" s="61"/>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62"/>
      <c r="B365" s="61"/>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62"/>
      <c r="B366" s="61"/>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62"/>
      <c r="B367" s="61"/>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62"/>
      <c r="B368" s="61"/>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62"/>
      <c r="B369" s="61"/>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62"/>
      <c r="B370" s="61"/>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62"/>
      <c r="B371" s="61"/>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62"/>
      <c r="B372" s="61"/>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62"/>
      <c r="B373" s="61"/>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62"/>
      <c r="B374" s="61"/>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62"/>
      <c r="B375" s="61"/>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62"/>
      <c r="B376" s="61"/>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62"/>
      <c r="B377" s="61"/>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62"/>
      <c r="B378" s="61"/>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62"/>
      <c r="B379" s="61"/>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62"/>
      <c r="B380" s="61"/>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62"/>
      <c r="B381" s="61"/>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62"/>
      <c r="B382" s="61"/>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62"/>
      <c r="B383" s="61"/>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62"/>
      <c r="B384" s="61"/>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62"/>
      <c r="B385" s="61"/>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62"/>
      <c r="B386" s="61"/>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62"/>
      <c r="B387" s="61"/>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62"/>
      <c r="B388" s="61"/>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62"/>
      <c r="B389" s="61"/>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62"/>
      <c r="B390" s="61"/>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62"/>
      <c r="B391" s="61"/>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62"/>
      <c r="B392" s="61"/>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62"/>
      <c r="B393" s="61"/>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62"/>
      <c r="B394" s="61"/>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62"/>
      <c r="B395" s="61"/>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62"/>
      <c r="B396" s="61"/>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62"/>
      <c r="B397" s="61"/>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62"/>
      <c r="B398" s="61"/>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62"/>
      <c r="B399" s="61"/>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62"/>
      <c r="B400" s="61"/>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62"/>
      <c r="B401" s="61"/>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62"/>
      <c r="B402" s="61"/>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62"/>
      <c r="B403" s="61"/>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62"/>
      <c r="B404" s="61"/>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62"/>
      <c r="B405" s="61"/>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62"/>
      <c r="B406" s="61"/>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62"/>
      <c r="B407" s="61"/>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62"/>
      <c r="B408" s="61"/>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62"/>
      <c r="B409" s="61"/>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62"/>
      <c r="B410" s="61"/>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62"/>
      <c r="B411" s="61"/>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62"/>
      <c r="B412" s="61"/>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62"/>
      <c r="B413" s="61"/>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62"/>
      <c r="B414" s="61"/>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62"/>
      <c r="B415" s="61"/>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62"/>
      <c r="B416" s="61"/>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62"/>
      <c r="B417" s="61"/>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62"/>
      <c r="B418" s="61"/>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62"/>
      <c r="B419" s="61"/>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62"/>
      <c r="B420" s="61"/>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62"/>
      <c r="B421" s="61"/>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62"/>
      <c r="B422" s="61"/>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62"/>
      <c r="B423" s="61"/>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62"/>
      <c r="B424" s="61"/>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62"/>
      <c r="B425" s="61"/>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62"/>
      <c r="B426" s="61"/>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62"/>
      <c r="B427" s="61"/>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62"/>
      <c r="B428" s="61"/>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62"/>
      <c r="B429" s="61"/>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62"/>
      <c r="B430" s="61"/>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62"/>
      <c r="B431" s="61"/>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62"/>
      <c r="B432" s="61"/>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62"/>
      <c r="B433" s="61"/>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62"/>
      <c r="B434" s="61"/>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62"/>
      <c r="B435" s="61"/>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62"/>
      <c r="B436" s="61"/>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62"/>
      <c r="B437" s="61"/>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62"/>
      <c r="B438" s="61"/>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62"/>
      <c r="B439" s="61"/>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62"/>
      <c r="B440" s="61"/>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62"/>
      <c r="B441" s="61"/>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62"/>
      <c r="B442" s="61"/>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62"/>
      <c r="B443" s="61"/>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62"/>
      <c r="B444" s="61"/>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62"/>
      <c r="B445" s="61"/>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62"/>
      <c r="B446" s="61"/>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62"/>
      <c r="B447" s="61"/>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62"/>
      <c r="B448" s="61"/>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62"/>
      <c r="B449" s="61"/>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62"/>
      <c r="B450" s="61"/>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62"/>
      <c r="B451" s="61"/>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62"/>
      <c r="B452" s="61"/>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62"/>
      <c r="B453" s="61"/>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62"/>
      <c r="B454" s="61"/>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62"/>
      <c r="B455" s="61"/>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62"/>
      <c r="B456" s="61"/>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62"/>
      <c r="B457" s="61"/>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62"/>
      <c r="B458" s="61"/>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62"/>
      <c r="B459" s="61"/>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62"/>
      <c r="B460" s="61"/>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62"/>
      <c r="B461" s="61"/>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62"/>
      <c r="B462" s="61"/>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62"/>
      <c r="B463" s="61"/>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62"/>
      <c r="B464" s="61"/>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62"/>
      <c r="B465" s="61"/>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62"/>
      <c r="B466" s="61"/>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62"/>
      <c r="B467" s="61"/>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62"/>
      <c r="B468" s="61"/>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62"/>
      <c r="B469" s="61"/>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62"/>
      <c r="B470" s="61"/>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62"/>
      <c r="B471" s="61"/>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62"/>
      <c r="B472" s="61"/>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62"/>
      <c r="B473" s="61"/>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62"/>
      <c r="B474" s="61"/>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62"/>
      <c r="B475" s="61"/>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62"/>
      <c r="B476" s="61"/>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62"/>
      <c r="B477" s="61"/>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62"/>
      <c r="B478" s="61"/>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62"/>
      <c r="B479" s="61"/>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62"/>
      <c r="B480" s="61"/>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62"/>
      <c r="B481" s="61"/>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62"/>
      <c r="B482" s="61"/>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62"/>
      <c r="B483" s="61"/>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62"/>
      <c r="B484" s="61"/>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62"/>
      <c r="B485" s="61"/>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62"/>
      <c r="B486" s="61"/>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62"/>
      <c r="B487" s="61"/>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62"/>
      <c r="B488" s="61"/>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62"/>
      <c r="B489" s="61"/>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62"/>
      <c r="B490" s="61"/>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62"/>
      <c r="B491" s="61"/>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62"/>
      <c r="B492" s="61"/>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62"/>
      <c r="B493" s="61"/>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62"/>
      <c r="B494" s="61"/>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62"/>
      <c r="B495" s="61"/>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62"/>
      <c r="B496" s="61"/>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62"/>
      <c r="B497" s="61"/>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62"/>
      <c r="B498" s="61"/>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62"/>
      <c r="B499" s="61"/>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62"/>
      <c r="B500" s="61"/>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62"/>
      <c r="B501" s="61"/>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62"/>
      <c r="B502" s="61"/>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62"/>
      <c r="B503" s="61"/>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62"/>
      <c r="B504" s="61"/>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62"/>
      <c r="B505" s="61"/>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62"/>
      <c r="B506" s="61"/>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62"/>
      <c r="B507" s="61"/>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62"/>
      <c r="B508" s="61"/>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62"/>
      <c r="B509" s="61"/>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62"/>
      <c r="B510" s="61"/>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62"/>
      <c r="B511" s="61"/>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62"/>
      <c r="B512" s="61"/>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62"/>
      <c r="B513" s="61"/>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62"/>
      <c r="B514" s="61"/>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62"/>
      <c r="B515" s="61"/>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62"/>
      <c r="B516" s="61"/>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62"/>
      <c r="B517" s="61"/>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62"/>
      <c r="B518" s="61"/>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62"/>
      <c r="B519" s="61"/>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62"/>
      <c r="B520" s="61"/>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62"/>
      <c r="B521" s="61"/>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62"/>
      <c r="B522" s="61"/>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62"/>
      <c r="B523" s="61"/>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62"/>
      <c r="B524" s="61"/>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62"/>
      <c r="B525" s="61"/>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62"/>
      <c r="B526" s="61"/>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62"/>
      <c r="B527" s="61"/>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62"/>
      <c r="B528" s="61"/>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62"/>
      <c r="B529" s="61"/>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62"/>
      <c r="B530" s="61"/>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62"/>
      <c r="B531" s="61"/>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62"/>
      <c r="B532" s="61"/>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62"/>
      <c r="B533" s="61"/>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62"/>
      <c r="B534" s="61"/>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62"/>
      <c r="B535" s="61"/>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62"/>
      <c r="B536" s="61"/>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62"/>
      <c r="B537" s="61"/>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62"/>
      <c r="B538" s="61"/>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62"/>
      <c r="B539" s="61"/>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62"/>
      <c r="B540" s="61"/>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62"/>
      <c r="B541" s="61"/>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62"/>
      <c r="B542" s="61"/>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62"/>
      <c r="B543" s="61"/>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62"/>
      <c r="B544" s="61"/>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62"/>
      <c r="B545" s="61"/>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62"/>
      <c r="B546" s="61"/>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62"/>
      <c r="B547" s="61"/>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62"/>
      <c r="B548" s="61"/>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62"/>
      <c r="B549" s="61"/>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62"/>
      <c r="B550" s="61"/>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62"/>
      <c r="B551" s="61"/>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62"/>
      <c r="B552" s="61"/>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62"/>
      <c r="B553" s="61"/>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62"/>
      <c r="B554" s="61"/>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62"/>
      <c r="B555" s="61"/>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62"/>
      <c r="B556" s="61"/>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62"/>
      <c r="B557" s="61"/>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62"/>
      <c r="B558" s="61"/>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62"/>
      <c r="B559" s="61"/>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62"/>
      <c r="B560" s="61"/>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62"/>
      <c r="B561" s="61"/>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62"/>
      <c r="B562" s="61"/>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62"/>
      <c r="B563" s="61"/>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62"/>
      <c r="B564" s="61"/>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62"/>
      <c r="B565" s="61"/>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62"/>
      <c r="B566" s="61"/>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62"/>
      <c r="B567" s="61"/>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62"/>
      <c r="B568" s="61"/>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62"/>
      <c r="B569" s="61"/>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62"/>
      <c r="B570" s="61"/>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62"/>
      <c r="B571" s="61"/>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62"/>
      <c r="B572" s="61"/>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62"/>
      <c r="B573" s="61"/>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62"/>
      <c r="B574" s="61"/>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62"/>
      <c r="B575" s="61"/>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62"/>
      <c r="B576" s="61"/>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62"/>
      <c r="B577" s="61"/>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62"/>
      <c r="B578" s="61"/>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62"/>
      <c r="B579" s="61"/>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62"/>
      <c r="B580" s="61"/>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62"/>
      <c r="B581" s="61"/>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62"/>
      <c r="B582" s="61"/>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62"/>
      <c r="B583" s="61"/>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62"/>
      <c r="B584" s="61"/>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62"/>
      <c r="B585" s="61"/>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62"/>
      <c r="B586" s="61"/>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62"/>
      <c r="B587" s="61"/>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62"/>
      <c r="B588" s="61"/>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62"/>
      <c r="B589" s="61"/>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62"/>
      <c r="B590" s="61"/>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62"/>
      <c r="B591" s="61"/>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62"/>
      <c r="B592" s="61"/>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62"/>
      <c r="B593" s="61"/>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62"/>
      <c r="B594" s="61"/>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62"/>
      <c r="B595" s="61"/>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62"/>
      <c r="B596" s="61"/>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62"/>
      <c r="B597" s="61"/>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62"/>
      <c r="B598" s="61"/>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62"/>
      <c r="B599" s="61"/>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62"/>
      <c r="B600" s="61"/>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62"/>
      <c r="B601" s="61"/>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62"/>
      <c r="B602" s="61"/>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62"/>
      <c r="B603" s="61"/>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62"/>
      <c r="B604" s="61"/>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62"/>
      <c r="B605" s="61"/>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62"/>
      <c r="B606" s="61"/>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62"/>
      <c r="B607" s="61"/>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62"/>
      <c r="B608" s="61"/>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62"/>
      <c r="B609" s="61"/>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62"/>
      <c r="B610" s="61"/>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62"/>
      <c r="B611" s="61"/>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62"/>
      <c r="B612" s="61"/>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62"/>
      <c r="B613" s="61"/>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62"/>
      <c r="B614" s="61"/>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62"/>
      <c r="B615" s="61"/>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62"/>
      <c r="B616" s="61"/>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62"/>
      <c r="B617" s="61"/>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62"/>
      <c r="B618" s="61"/>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62"/>
      <c r="B619" s="61"/>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62"/>
      <c r="B620" s="61"/>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62"/>
      <c r="B621" s="61"/>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62"/>
      <c r="B622" s="61"/>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62"/>
      <c r="B623" s="61"/>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62"/>
      <c r="B624" s="61"/>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62"/>
      <c r="B625" s="61"/>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62"/>
      <c r="B626" s="61"/>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62"/>
      <c r="B627" s="61"/>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62"/>
      <c r="B628" s="61"/>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62"/>
      <c r="B629" s="61"/>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62"/>
      <c r="B630" s="61"/>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62"/>
      <c r="B631" s="61"/>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62"/>
      <c r="B632" s="61"/>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62"/>
      <c r="B633" s="61"/>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62"/>
      <c r="B634" s="61"/>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62"/>
      <c r="B635" s="61"/>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62"/>
      <c r="B636" s="61"/>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62"/>
      <c r="B637" s="61"/>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62"/>
      <c r="B638" s="61"/>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62"/>
      <c r="B639" s="61"/>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62"/>
      <c r="B640" s="61"/>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62"/>
      <c r="B641" s="61"/>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62"/>
      <c r="B642" s="61"/>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62"/>
      <c r="B643" s="61"/>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62"/>
      <c r="B644" s="61"/>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62"/>
      <c r="B645" s="61"/>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62"/>
      <c r="B646" s="61"/>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62"/>
      <c r="B647" s="61"/>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62"/>
      <c r="B648" s="61"/>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62"/>
      <c r="B649" s="61"/>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62"/>
      <c r="B650" s="61"/>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62"/>
      <c r="B651" s="61"/>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62"/>
      <c r="B652" s="61"/>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62"/>
      <c r="B653" s="61"/>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62"/>
      <c r="B654" s="61"/>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62"/>
      <c r="B655" s="61"/>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62"/>
      <c r="B656" s="61"/>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62"/>
      <c r="B657" s="61"/>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62"/>
      <c r="B658" s="61"/>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62"/>
      <c r="B659" s="61"/>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62"/>
      <c r="B660" s="61"/>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62"/>
      <c r="B661" s="61"/>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62"/>
      <c r="B662" s="61"/>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62"/>
      <c r="B663" s="61"/>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62"/>
      <c r="B664" s="61"/>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62"/>
      <c r="B665" s="61"/>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62"/>
      <c r="B666" s="61"/>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62"/>
      <c r="B667" s="61"/>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62"/>
      <c r="B668" s="61"/>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62"/>
      <c r="B669" s="61"/>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62"/>
      <c r="B670" s="61"/>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62"/>
      <c r="B671" s="61"/>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62"/>
      <c r="B672" s="61"/>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62"/>
      <c r="B673" s="61"/>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62"/>
      <c r="B674" s="61"/>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62"/>
      <c r="B675" s="61"/>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62"/>
      <c r="B676" s="61"/>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62"/>
      <c r="B677" s="61"/>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62"/>
      <c r="B678" s="61"/>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62"/>
      <c r="B679" s="61"/>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62"/>
      <c r="B680" s="61"/>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62"/>
      <c r="B681" s="61"/>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62"/>
      <c r="B682" s="61"/>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62"/>
      <c r="B683" s="61"/>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62"/>
      <c r="B684" s="61"/>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62"/>
      <c r="B685" s="61"/>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62"/>
      <c r="B686" s="61"/>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62"/>
      <c r="B687" s="61"/>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62"/>
      <c r="B688" s="61"/>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62"/>
      <c r="B689" s="61"/>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62"/>
      <c r="B690" s="61"/>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62"/>
      <c r="B691" s="61"/>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62"/>
      <c r="B692" s="61"/>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62"/>
      <c r="B693" s="61"/>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62"/>
      <c r="B694" s="61"/>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62"/>
      <c r="B695" s="61"/>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62"/>
      <c r="B696" s="61"/>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62"/>
      <c r="B697" s="61"/>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62"/>
      <c r="B698" s="61"/>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62"/>
      <c r="B699" s="61"/>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62"/>
      <c r="B700" s="61"/>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62"/>
      <c r="B701" s="61"/>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62"/>
      <c r="B702" s="61"/>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62"/>
      <c r="B703" s="61"/>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62"/>
      <c r="B704" s="61"/>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62"/>
      <c r="B705" s="61"/>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62"/>
      <c r="B706" s="61"/>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62"/>
      <c r="B707" s="61"/>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62"/>
      <c r="B708" s="61"/>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62"/>
      <c r="B709" s="61"/>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62"/>
      <c r="B710" s="61"/>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62"/>
      <c r="B711" s="61"/>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62"/>
      <c r="B712" s="61"/>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62"/>
      <c r="B713" s="61"/>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62"/>
      <c r="B714" s="61"/>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62"/>
      <c r="B715" s="61"/>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62"/>
      <c r="B716" s="61"/>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62"/>
      <c r="B717" s="61"/>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62"/>
      <c r="B718" s="61"/>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62"/>
      <c r="B719" s="61"/>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62"/>
      <c r="B720" s="61"/>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62"/>
      <c r="B721" s="61"/>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62"/>
      <c r="B722" s="61"/>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62"/>
      <c r="B723" s="61"/>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62"/>
      <c r="B724" s="61"/>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62"/>
      <c r="B725" s="61"/>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62"/>
      <c r="B726" s="61"/>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62"/>
      <c r="B727" s="61"/>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62"/>
      <c r="B728" s="61"/>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62"/>
      <c r="B729" s="61"/>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62"/>
      <c r="B730" s="61"/>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62"/>
      <c r="B731" s="61"/>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62"/>
      <c r="B732" s="61"/>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62"/>
      <c r="B733" s="61"/>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62"/>
      <c r="B734" s="61"/>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62"/>
      <c r="B735" s="61"/>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62"/>
      <c r="B736" s="61"/>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62"/>
      <c r="B737" s="61"/>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62"/>
      <c r="B738" s="61"/>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62"/>
      <c r="B739" s="61"/>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62"/>
      <c r="B740" s="61"/>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62"/>
      <c r="B741" s="61"/>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62"/>
      <c r="B742" s="61"/>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62"/>
      <c r="B743" s="61"/>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62"/>
      <c r="B744" s="61"/>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62"/>
      <c r="B745" s="61"/>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62"/>
      <c r="B746" s="61"/>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62"/>
      <c r="B747" s="61"/>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62"/>
      <c r="B748" s="61"/>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62"/>
      <c r="B749" s="61"/>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62"/>
      <c r="B750" s="61"/>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62"/>
      <c r="B751" s="61"/>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62"/>
      <c r="B752" s="61"/>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62"/>
      <c r="B753" s="61"/>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62"/>
      <c r="B754" s="61"/>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62"/>
      <c r="B755" s="61"/>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62"/>
      <c r="B756" s="61"/>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62"/>
      <c r="B757" s="61"/>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62"/>
      <c r="B758" s="61"/>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62"/>
      <c r="B759" s="61"/>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62"/>
      <c r="B760" s="61"/>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62"/>
      <c r="B761" s="61"/>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62"/>
      <c r="B762" s="61"/>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62"/>
      <c r="B763" s="61"/>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62"/>
      <c r="B764" s="61"/>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62"/>
      <c r="B765" s="61"/>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62"/>
      <c r="B766" s="61"/>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62"/>
      <c r="B767" s="61"/>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62"/>
      <c r="B768" s="61"/>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62"/>
      <c r="B769" s="61"/>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62"/>
      <c r="B770" s="61"/>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62"/>
      <c r="B771" s="61"/>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62"/>
      <c r="B772" s="61"/>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62"/>
      <c r="B773" s="61"/>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62"/>
      <c r="B774" s="61"/>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62"/>
      <c r="B775" s="61"/>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62"/>
      <c r="B776" s="61"/>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62"/>
      <c r="B777" s="61"/>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62"/>
      <c r="B778" s="61"/>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62"/>
      <c r="B779" s="61"/>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62"/>
      <c r="B780" s="61"/>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62"/>
      <c r="B781" s="61"/>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62"/>
      <c r="B782" s="61"/>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62"/>
      <c r="B783" s="61"/>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62"/>
      <c r="B784" s="61"/>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62"/>
      <c r="B785" s="61"/>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62"/>
      <c r="B786" s="61"/>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62"/>
      <c r="B787" s="61"/>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62"/>
      <c r="B788" s="61"/>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62"/>
      <c r="B789" s="61"/>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62"/>
      <c r="B790" s="61"/>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62"/>
      <c r="B791" s="61"/>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62"/>
      <c r="B792" s="61"/>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62"/>
      <c r="B793" s="61"/>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62"/>
      <c r="B794" s="61"/>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62"/>
      <c r="B795" s="61"/>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62"/>
      <c r="B796" s="61"/>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62"/>
      <c r="B797" s="61"/>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62"/>
      <c r="B798" s="61"/>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62"/>
      <c r="B799" s="61"/>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62"/>
      <c r="B800" s="61"/>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62"/>
      <c r="B801" s="61"/>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62"/>
      <c r="B802" s="61"/>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62"/>
      <c r="B803" s="61"/>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62"/>
      <c r="B804" s="61"/>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62"/>
      <c r="B805" s="61"/>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62"/>
      <c r="B806" s="61"/>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62"/>
      <c r="B807" s="61"/>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62"/>
      <c r="B808" s="61"/>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62"/>
      <c r="B809" s="61"/>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62"/>
      <c r="B810" s="61"/>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62"/>
      <c r="B811" s="61"/>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62"/>
      <c r="B812" s="61"/>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62"/>
      <c r="B813" s="61"/>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62"/>
      <c r="B814" s="61"/>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62"/>
      <c r="B815" s="61"/>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62"/>
      <c r="B816" s="61"/>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62"/>
      <c r="B817" s="61"/>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62"/>
      <c r="B818" s="61"/>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62"/>
      <c r="B819" s="61"/>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62"/>
      <c r="B820" s="61"/>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62"/>
      <c r="B821" s="61"/>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62"/>
      <c r="B822" s="61"/>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62"/>
      <c r="B823" s="61"/>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62"/>
      <c r="B824" s="61"/>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62"/>
      <c r="B825" s="61"/>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62"/>
      <c r="B826" s="61"/>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62"/>
      <c r="B827" s="61"/>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62"/>
      <c r="B828" s="61"/>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62"/>
      <c r="B829" s="61"/>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62"/>
      <c r="B830" s="61"/>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62"/>
      <c r="B831" s="61"/>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62"/>
      <c r="B832" s="61"/>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62"/>
      <c r="B833" s="61"/>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62"/>
      <c r="B834" s="61"/>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62"/>
      <c r="B835" s="61"/>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62"/>
      <c r="B836" s="61"/>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62"/>
      <c r="B837" s="61"/>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62"/>
      <c r="B838" s="61"/>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62"/>
      <c r="B839" s="61"/>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62"/>
      <c r="B840" s="61"/>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62"/>
      <c r="B841" s="61"/>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62"/>
      <c r="B842" s="61"/>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62"/>
      <c r="B843" s="61"/>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62"/>
      <c r="B844" s="61"/>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62"/>
      <c r="B845" s="61"/>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62"/>
      <c r="B846" s="61"/>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62"/>
      <c r="B847" s="61"/>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62"/>
      <c r="B848" s="61"/>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62"/>
      <c r="B849" s="61"/>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62"/>
      <c r="B850" s="61"/>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62"/>
      <c r="B851" s="61"/>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62"/>
      <c r="B852" s="61"/>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62"/>
      <c r="B853" s="61"/>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62"/>
      <c r="B854" s="61"/>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62"/>
      <c r="B855" s="61"/>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62"/>
      <c r="B856" s="61"/>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62"/>
      <c r="B857" s="61"/>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62"/>
      <c r="B858" s="61"/>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62"/>
      <c r="B859" s="61"/>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62"/>
      <c r="B860" s="61"/>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62"/>
      <c r="B861" s="61"/>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62"/>
      <c r="B862" s="61"/>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62"/>
      <c r="B863" s="61"/>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62"/>
      <c r="B864" s="61"/>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62"/>
      <c r="B865" s="61"/>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62"/>
      <c r="B866" s="61"/>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62"/>
      <c r="B867" s="61"/>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62"/>
      <c r="B868" s="61"/>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62"/>
      <c r="B869" s="61"/>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62"/>
      <c r="B870" s="61"/>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62"/>
      <c r="B871" s="61"/>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62"/>
      <c r="B872" s="61"/>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62"/>
      <c r="B873" s="61"/>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62"/>
      <c r="B874" s="61"/>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62"/>
      <c r="B875" s="61"/>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62"/>
      <c r="B876" s="61"/>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62"/>
      <c r="B877" s="61"/>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62"/>
      <c r="B878" s="61"/>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62"/>
      <c r="B879" s="61"/>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62"/>
      <c r="B880" s="61"/>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62"/>
      <c r="B881" s="61"/>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62"/>
      <c r="B882" s="61"/>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62"/>
      <c r="B883" s="61"/>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62"/>
      <c r="B884" s="61"/>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62"/>
      <c r="B885" s="61"/>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62"/>
      <c r="B886" s="61"/>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62"/>
      <c r="B887" s="61"/>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62"/>
      <c r="B888" s="61"/>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62"/>
      <c r="B889" s="61"/>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62"/>
      <c r="B890" s="61"/>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62"/>
      <c r="B891" s="61"/>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62"/>
      <c r="B892" s="61"/>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62"/>
      <c r="B893" s="61"/>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62"/>
      <c r="B894" s="61"/>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62"/>
      <c r="B895" s="61"/>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62"/>
      <c r="B896" s="61"/>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62"/>
      <c r="B897" s="61"/>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62"/>
      <c r="B898" s="61"/>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62"/>
      <c r="B899" s="61"/>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62"/>
      <c r="B900" s="61"/>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62"/>
      <c r="B901" s="61"/>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62"/>
      <c r="B902" s="61"/>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62"/>
      <c r="B903" s="61"/>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62"/>
      <c r="B904" s="61"/>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62"/>
      <c r="B905" s="61"/>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62"/>
      <c r="B906" s="61"/>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62"/>
      <c r="B907" s="61"/>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62"/>
      <c r="B908" s="61"/>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62"/>
      <c r="B909" s="61"/>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62"/>
      <c r="B910" s="61"/>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62"/>
      <c r="B911" s="61"/>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62"/>
      <c r="B912" s="61"/>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62"/>
      <c r="B913" s="61"/>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62"/>
      <c r="B914" s="61"/>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62"/>
      <c r="B915" s="61"/>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62"/>
      <c r="B916" s="61"/>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62"/>
      <c r="B917" s="61"/>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62"/>
      <c r="B918" s="61"/>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62"/>
      <c r="B919" s="61"/>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62"/>
      <c r="B920" s="61"/>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62"/>
      <c r="B921" s="61"/>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62"/>
      <c r="B922" s="61"/>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62"/>
      <c r="B923" s="61"/>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62"/>
      <c r="B924" s="61"/>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62"/>
      <c r="B925" s="61"/>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62"/>
      <c r="B926" s="61"/>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62"/>
      <c r="B927" s="61"/>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62"/>
      <c r="B928" s="61"/>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62"/>
      <c r="B929" s="61"/>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62"/>
      <c r="B930" s="61"/>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62"/>
      <c r="B931" s="61"/>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62"/>
      <c r="B932" s="61"/>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62"/>
      <c r="B933" s="61"/>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62"/>
      <c r="B934" s="61"/>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62"/>
      <c r="B935" s="61"/>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62"/>
      <c r="B936" s="61"/>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62"/>
      <c r="B937" s="61"/>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62"/>
      <c r="B938" s="61"/>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62"/>
      <c r="B939" s="61"/>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62"/>
      <c r="B940" s="61"/>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62"/>
      <c r="B941" s="61"/>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62"/>
      <c r="B942" s="61"/>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62"/>
      <c r="B943" s="61"/>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62"/>
      <c r="B944" s="61"/>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62"/>
      <c r="B945" s="61"/>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62"/>
      <c r="B946" s="61"/>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62"/>
      <c r="B947" s="61"/>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62"/>
      <c r="B948" s="61"/>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62"/>
      <c r="B949" s="61"/>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62"/>
      <c r="B950" s="61"/>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62"/>
      <c r="B951" s="61"/>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62"/>
      <c r="B952" s="61"/>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62"/>
      <c r="B953" s="61"/>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62"/>
      <c r="B954" s="61"/>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62"/>
      <c r="B955" s="61"/>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62"/>
      <c r="B956" s="61"/>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62"/>
      <c r="B957" s="61"/>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62"/>
      <c r="B958" s="61"/>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62"/>
      <c r="B959" s="61"/>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62"/>
      <c r="B960" s="61"/>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62"/>
      <c r="B961" s="61"/>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62"/>
      <c r="B962" s="61"/>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62"/>
      <c r="B963" s="61"/>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62"/>
      <c r="B964" s="61"/>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62"/>
      <c r="B965" s="61"/>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62"/>
      <c r="B966" s="61"/>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62"/>
      <c r="B967" s="61"/>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62"/>
      <c r="B968" s="61"/>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62"/>
      <c r="B969" s="61"/>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62"/>
      <c r="B970" s="61"/>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62"/>
      <c r="B971" s="61"/>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62"/>
      <c r="B972" s="61"/>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62"/>
      <c r="B973" s="61"/>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62"/>
      <c r="B974" s="61"/>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62"/>
      <c r="B975" s="61"/>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62"/>
      <c r="B976" s="61"/>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62"/>
      <c r="B977" s="61"/>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62"/>
      <c r="B978" s="61"/>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62"/>
      <c r="B979" s="61"/>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62"/>
      <c r="B980" s="61"/>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62"/>
      <c r="B981" s="61"/>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62"/>
      <c r="B982" s="61"/>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62"/>
      <c r="B983" s="61"/>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62"/>
      <c r="B984" s="61"/>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62"/>
      <c r="B985" s="61"/>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62"/>
      <c r="B986" s="61"/>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62"/>
      <c r="B987" s="61"/>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62"/>
      <c r="B988" s="61"/>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62"/>
      <c r="B989" s="61"/>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62"/>
      <c r="B990" s="61"/>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62"/>
      <c r="B991" s="61"/>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62"/>
      <c r="B992" s="61"/>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62"/>
      <c r="B993" s="61"/>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62"/>
      <c r="B994" s="61"/>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62"/>
      <c r="B995" s="61"/>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62"/>
      <c r="B996" s="61"/>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62"/>
      <c r="B997" s="61"/>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62"/>
      <c r="B998" s="61"/>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62"/>
      <c r="B999" s="61"/>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62"/>
      <c r="B1000" s="61"/>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howErrorMessage="1" sqref="A20:A1000">
      <formula1>"United States- All except GASB,Global/International,United Kingdom,New UK GAAP Only,Canada,Japan,United States- GASB only"</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7.5"/>
    <col customWidth="1" min="2" max="2" width="38.63"/>
    <col customWidth="1" min="3" max="26" width="8.63"/>
  </cols>
  <sheetData>
    <row r="1" ht="13.5" customHeight="1">
      <c r="A1" s="22" t="s">
        <v>54</v>
      </c>
    </row>
    <row r="2" ht="13.5" customHeight="1">
      <c r="A2" s="22"/>
    </row>
    <row r="3" ht="13.5" customHeight="1">
      <c r="A3" s="56" t="s">
        <v>55</v>
      </c>
    </row>
    <row r="4" ht="13.5" customHeight="1">
      <c r="A4" s="58"/>
    </row>
    <row r="5" ht="13.5" customHeight="1"/>
    <row r="6" ht="13.5" customHeight="1">
      <c r="A6" s="59" t="s">
        <v>51</v>
      </c>
      <c r="B6" s="60" t="s">
        <v>56</v>
      </c>
    </row>
    <row r="7" ht="13.5" customHeight="1"/>
    <row r="8" ht="13.5" customHeight="1"/>
    <row r="9" ht="13.5" customHeight="1">
      <c r="A9" s="59" t="s">
        <v>52</v>
      </c>
      <c r="B9" s="59" t="s">
        <v>53</v>
      </c>
    </row>
    <row r="10" ht="13.5" customHeight="1">
      <c r="A10" s="61" t="s">
        <v>57</v>
      </c>
      <c r="B10" s="63" t="s">
        <v>58</v>
      </c>
    </row>
    <row r="11" ht="13.5" customHeight="1">
      <c r="A11" s="61" t="s">
        <v>57</v>
      </c>
      <c r="B11" s="63" t="s">
        <v>59</v>
      </c>
      <c r="C11" s="2"/>
      <c r="D11" s="2"/>
    </row>
    <row r="12" ht="13.5" customHeight="1">
      <c r="A12" s="61" t="s">
        <v>60</v>
      </c>
      <c r="B12" s="63" t="s">
        <v>58</v>
      </c>
      <c r="C12" s="2"/>
      <c r="D12" s="2"/>
    </row>
    <row r="13" ht="13.5" customHeight="1">
      <c r="A13" s="64"/>
      <c r="B13" s="61"/>
    </row>
    <row r="14" ht="13.5" customHeight="1">
      <c r="A14" s="64"/>
      <c r="B14" s="61"/>
    </row>
    <row r="15" ht="13.5" customHeight="1">
      <c r="A15" s="64"/>
      <c r="B15" s="61"/>
    </row>
    <row r="16" ht="13.5" customHeight="1">
      <c r="A16" s="64"/>
      <c r="B16" s="61"/>
    </row>
    <row r="17" ht="13.5" customHeight="1">
      <c r="A17" s="64"/>
      <c r="B17" s="61"/>
    </row>
    <row r="18" ht="13.5" customHeight="1">
      <c r="A18" s="64"/>
      <c r="B18" s="61"/>
    </row>
    <row r="19" ht="13.5" customHeight="1">
      <c r="A19" s="64"/>
      <c r="B19" s="61"/>
    </row>
    <row r="20" ht="13.5" customHeight="1">
      <c r="A20" s="64"/>
      <c r="B20" s="61"/>
    </row>
    <row r="21" ht="13.5" customHeight="1">
      <c r="A21" s="64"/>
      <c r="B21" s="61"/>
    </row>
    <row r="22" ht="13.5" customHeight="1">
      <c r="A22" s="64"/>
      <c r="B22" s="61"/>
    </row>
    <row r="23" ht="13.5" customHeight="1">
      <c r="A23" s="64"/>
      <c r="B23" s="61"/>
    </row>
    <row r="24" ht="13.5" customHeight="1">
      <c r="A24" s="64"/>
      <c r="B24" s="61"/>
    </row>
    <row r="25" ht="13.5" customHeight="1">
      <c r="A25" s="64"/>
      <c r="B25" s="61"/>
    </row>
    <row r="26" ht="13.5" customHeight="1">
      <c r="A26" s="64"/>
      <c r="B26" s="61"/>
    </row>
    <row r="27" ht="13.5" customHeight="1">
      <c r="A27" s="64"/>
      <c r="B27" s="61"/>
    </row>
    <row r="28" ht="13.5" customHeight="1">
      <c r="A28" s="64"/>
      <c r="B28" s="61"/>
    </row>
    <row r="29" ht="13.5" customHeight="1">
      <c r="A29" s="64"/>
      <c r="B29" s="61"/>
    </row>
    <row r="30" ht="13.5" customHeight="1">
      <c r="A30" s="64"/>
      <c r="B30" s="61"/>
    </row>
    <row r="31" ht="13.5" customHeight="1">
      <c r="A31" s="64"/>
      <c r="B31" s="61"/>
    </row>
    <row r="32" ht="13.5" customHeight="1">
      <c r="A32" s="64"/>
      <c r="B32" s="61"/>
    </row>
    <row r="33" ht="13.5" customHeight="1">
      <c r="A33" s="64"/>
      <c r="B33" s="61"/>
    </row>
    <row r="34" ht="13.5" customHeight="1">
      <c r="A34" s="64"/>
      <c r="B34" s="61"/>
    </row>
    <row r="35" ht="13.5" customHeight="1">
      <c r="A35" s="64"/>
      <c r="B35" s="61"/>
    </row>
    <row r="36" ht="13.5" customHeight="1">
      <c r="A36" s="64"/>
      <c r="B36" s="61"/>
    </row>
    <row r="37" ht="13.5" customHeight="1">
      <c r="A37" s="64"/>
      <c r="B37" s="61"/>
    </row>
    <row r="38" ht="13.5" customHeight="1">
      <c r="A38" s="64"/>
      <c r="B38" s="61"/>
    </row>
    <row r="39" ht="13.5" customHeight="1">
      <c r="A39" s="64"/>
      <c r="B39" s="61"/>
    </row>
    <row r="40" ht="13.5" customHeight="1">
      <c r="A40" s="64"/>
      <c r="B40" s="61"/>
    </row>
    <row r="41" ht="13.5" customHeight="1">
      <c r="A41" s="64"/>
      <c r="B41" s="61"/>
    </row>
    <row r="42" ht="13.5" customHeight="1">
      <c r="A42" s="64"/>
      <c r="B42" s="61"/>
    </row>
    <row r="43" ht="13.5" customHeight="1">
      <c r="A43" s="64"/>
      <c r="B43" s="61"/>
    </row>
    <row r="44" ht="13.5" customHeight="1">
      <c r="A44" s="64"/>
      <c r="B44" s="61"/>
    </row>
    <row r="45" ht="13.5" customHeight="1">
      <c r="A45" s="64"/>
      <c r="B45" s="61"/>
    </row>
    <row r="46" ht="13.5" customHeight="1">
      <c r="A46" s="64"/>
      <c r="B46" s="61"/>
    </row>
    <row r="47" ht="13.5" customHeight="1">
      <c r="A47" s="64"/>
      <c r="B47" s="61"/>
    </row>
    <row r="48" ht="13.5" customHeight="1">
      <c r="A48" s="64"/>
      <c r="B48" s="61"/>
    </row>
    <row r="49" ht="13.5" customHeight="1">
      <c r="A49" s="64"/>
      <c r="B49" s="61"/>
    </row>
    <row r="50" ht="13.5" customHeight="1">
      <c r="A50" s="64"/>
      <c r="B50" s="61"/>
    </row>
    <row r="51" ht="13.5" customHeight="1">
      <c r="A51" s="64"/>
      <c r="B51" s="61"/>
    </row>
    <row r="52" ht="13.5" customHeight="1">
      <c r="A52" s="64"/>
      <c r="B52" s="61"/>
    </row>
    <row r="53" ht="13.5" customHeight="1">
      <c r="A53" s="64"/>
      <c r="B53" s="61"/>
    </row>
    <row r="54" ht="13.5" customHeight="1">
      <c r="A54" s="64"/>
      <c r="B54" s="61"/>
    </row>
    <row r="55" ht="13.5" customHeight="1">
      <c r="A55" s="64"/>
      <c r="B55" s="61"/>
    </row>
    <row r="56" ht="13.5" customHeight="1">
      <c r="A56" s="64"/>
      <c r="B56" s="61"/>
    </row>
    <row r="57" ht="13.5" customHeight="1">
      <c r="A57" s="64"/>
      <c r="B57" s="61"/>
    </row>
    <row r="58" ht="13.5" customHeight="1">
      <c r="A58" s="64"/>
      <c r="B58" s="61"/>
    </row>
    <row r="59" ht="13.5" customHeight="1">
      <c r="A59" s="64"/>
      <c r="B59" s="61"/>
    </row>
    <row r="60" ht="13.5" customHeight="1">
      <c r="A60" s="64"/>
      <c r="B60" s="61"/>
    </row>
    <row r="61" ht="13.5" customHeight="1">
      <c r="A61" s="64"/>
      <c r="B61" s="61"/>
    </row>
    <row r="62" ht="13.5" customHeight="1">
      <c r="A62" s="64"/>
      <c r="B62" s="61"/>
    </row>
    <row r="63" ht="13.5" customHeight="1">
      <c r="A63" s="64"/>
      <c r="B63" s="61"/>
    </row>
    <row r="64" ht="13.5" customHeight="1">
      <c r="A64" s="64"/>
      <c r="B64" s="61"/>
    </row>
    <row r="65" ht="13.5" customHeight="1">
      <c r="A65" s="64"/>
      <c r="B65" s="61"/>
    </row>
    <row r="66" ht="13.5" customHeight="1">
      <c r="A66" s="64"/>
      <c r="B66" s="61"/>
    </row>
    <row r="67" ht="13.5" customHeight="1">
      <c r="A67" s="64"/>
      <c r="B67" s="61"/>
    </row>
    <row r="68" ht="13.5" customHeight="1">
      <c r="A68" s="64"/>
      <c r="B68" s="61"/>
    </row>
    <row r="69" ht="13.5" customHeight="1">
      <c r="A69" s="64"/>
      <c r="B69" s="61"/>
    </row>
    <row r="70" ht="13.5" customHeight="1">
      <c r="A70" s="64"/>
      <c r="B70" s="61"/>
    </row>
    <row r="71" ht="13.5" customHeight="1">
      <c r="A71" s="64"/>
      <c r="B71" s="61"/>
    </row>
    <row r="72" ht="13.5" customHeight="1">
      <c r="A72" s="64"/>
      <c r="B72" s="61"/>
    </row>
    <row r="73" ht="13.5" customHeight="1">
      <c r="A73" s="64"/>
      <c r="B73" s="61"/>
    </row>
    <row r="74" ht="13.5" customHeight="1">
      <c r="A74" s="64"/>
      <c r="B74" s="61"/>
    </row>
    <row r="75" ht="13.5" customHeight="1">
      <c r="A75" s="64"/>
      <c r="B75" s="61"/>
    </row>
    <row r="76" ht="13.5" customHeight="1">
      <c r="A76" s="64"/>
      <c r="B76" s="61"/>
    </row>
    <row r="77" ht="13.5" customHeight="1">
      <c r="A77" s="64"/>
      <c r="B77" s="61"/>
    </row>
    <row r="78" ht="13.5" customHeight="1">
      <c r="A78" s="64"/>
      <c r="B78" s="61"/>
    </row>
    <row r="79" ht="13.5" customHeight="1">
      <c r="A79" s="64"/>
      <c r="B79" s="61"/>
    </row>
    <row r="80" ht="13.5" customHeight="1">
      <c r="A80" s="64"/>
      <c r="B80" s="61"/>
    </row>
    <row r="81" ht="13.5" customHeight="1">
      <c r="A81" s="64"/>
      <c r="B81" s="61"/>
    </row>
    <row r="82" ht="13.5" customHeight="1">
      <c r="A82" s="64"/>
      <c r="B82" s="61"/>
    </row>
    <row r="83" ht="13.5" customHeight="1">
      <c r="A83" s="64"/>
      <c r="B83" s="61"/>
    </row>
    <row r="84" ht="13.5" customHeight="1">
      <c r="A84" s="64"/>
      <c r="B84" s="61"/>
    </row>
    <row r="85" ht="13.5" customHeight="1">
      <c r="A85" s="64"/>
      <c r="B85" s="61"/>
    </row>
    <row r="86" ht="13.5" customHeight="1">
      <c r="A86" s="64"/>
      <c r="B86" s="61"/>
    </row>
    <row r="87" ht="13.5" customHeight="1">
      <c r="A87" s="64"/>
      <c r="B87" s="61"/>
    </row>
    <row r="88" ht="13.5" customHeight="1">
      <c r="A88" s="64"/>
      <c r="B88" s="61"/>
    </row>
    <row r="89" ht="13.5" customHeight="1">
      <c r="A89" s="64"/>
      <c r="B89" s="61"/>
    </row>
    <row r="90" ht="13.5" customHeight="1">
      <c r="A90" s="64"/>
      <c r="B90" s="61"/>
    </row>
    <row r="91" ht="13.5" customHeight="1">
      <c r="A91" s="64"/>
      <c r="B91" s="61"/>
    </row>
    <row r="92" ht="13.5" customHeight="1">
      <c r="A92" s="64"/>
      <c r="B92" s="61"/>
    </row>
    <row r="93" ht="13.5" customHeight="1">
      <c r="A93" s="64"/>
      <c r="B93" s="61"/>
    </row>
    <row r="94" ht="13.5" customHeight="1">
      <c r="A94" s="64"/>
      <c r="B94" s="61"/>
    </row>
    <row r="95" ht="13.5" customHeight="1">
      <c r="A95" s="64"/>
      <c r="B95" s="61"/>
    </row>
    <row r="96" ht="13.5" customHeight="1">
      <c r="A96" s="64"/>
      <c r="B96" s="61"/>
    </row>
    <row r="97" ht="13.5" customHeight="1">
      <c r="A97" s="64"/>
      <c r="B97" s="61"/>
    </row>
    <row r="98" ht="13.5" customHeight="1">
      <c r="A98" s="64"/>
      <c r="B98" s="61"/>
    </row>
    <row r="99" ht="13.5" customHeight="1">
      <c r="A99" s="64"/>
      <c r="B99" s="61"/>
    </row>
    <row r="100" ht="13.5" customHeight="1">
      <c r="A100" s="64"/>
      <c r="B100" s="61"/>
    </row>
    <row r="101" ht="13.5" customHeight="1">
      <c r="A101" s="64"/>
      <c r="B101" s="61"/>
    </row>
    <row r="102" ht="13.5" customHeight="1">
      <c r="A102" s="64"/>
      <c r="B102" s="61"/>
    </row>
    <row r="103" ht="13.5" customHeight="1">
      <c r="A103" s="64"/>
      <c r="B103" s="61"/>
    </row>
    <row r="104" ht="13.5" customHeight="1">
      <c r="A104" s="64"/>
      <c r="B104" s="61"/>
    </row>
    <row r="105" ht="13.5" customHeight="1">
      <c r="A105" s="64"/>
      <c r="B105" s="61"/>
    </row>
    <row r="106" ht="13.5" customHeight="1">
      <c r="A106" s="64"/>
      <c r="B106" s="61"/>
    </row>
    <row r="107" ht="13.5" customHeight="1">
      <c r="A107" s="64"/>
      <c r="B107" s="61"/>
    </row>
    <row r="108" ht="13.5" customHeight="1">
      <c r="A108" s="64"/>
      <c r="B108" s="61"/>
    </row>
    <row r="109" ht="13.5" customHeight="1">
      <c r="A109" s="64"/>
      <c r="B109" s="61"/>
    </row>
    <row r="110" ht="13.5" customHeight="1">
      <c r="A110" s="64"/>
      <c r="B110" s="61"/>
    </row>
    <row r="111" ht="13.5" customHeight="1">
      <c r="A111" s="64"/>
      <c r="B111" s="61"/>
    </row>
    <row r="112" ht="13.5" customHeight="1">
      <c r="A112" s="64"/>
      <c r="B112" s="61"/>
    </row>
    <row r="113" ht="13.5" customHeight="1">
      <c r="A113" s="64"/>
      <c r="B113" s="61"/>
    </row>
    <row r="114" ht="13.5" customHeight="1">
      <c r="A114" s="64"/>
      <c r="B114" s="61"/>
    </row>
    <row r="115" ht="13.5" customHeight="1">
      <c r="A115" s="64"/>
      <c r="B115" s="61"/>
    </row>
    <row r="116" ht="13.5" customHeight="1">
      <c r="A116" s="64"/>
      <c r="B116" s="61"/>
    </row>
    <row r="117" ht="13.5" customHeight="1">
      <c r="A117" s="64"/>
      <c r="B117" s="61"/>
    </row>
    <row r="118" ht="13.5" customHeight="1">
      <c r="A118" s="64"/>
      <c r="B118" s="61"/>
    </row>
    <row r="119" ht="13.5" customHeight="1">
      <c r="A119" s="64"/>
      <c r="B119" s="61"/>
    </row>
    <row r="120" ht="13.5" customHeight="1">
      <c r="A120" s="64"/>
      <c r="B120" s="61"/>
    </row>
    <row r="121" ht="13.5" customHeight="1">
      <c r="A121" s="64"/>
      <c r="B121" s="61"/>
    </row>
    <row r="122" ht="13.5" customHeight="1">
      <c r="A122" s="64"/>
      <c r="B122" s="61"/>
    </row>
    <row r="123" ht="13.5" customHeight="1">
      <c r="A123" s="64"/>
      <c r="B123" s="61"/>
    </row>
    <row r="124" ht="13.5" customHeight="1">
      <c r="A124" s="64"/>
      <c r="B124" s="61"/>
    </row>
    <row r="125" ht="13.5" customHeight="1">
      <c r="A125" s="64"/>
      <c r="B125" s="61"/>
    </row>
    <row r="126" ht="13.5" customHeight="1">
      <c r="A126" s="64"/>
      <c r="B126" s="61"/>
    </row>
    <row r="127" ht="13.5" customHeight="1">
      <c r="A127" s="64"/>
      <c r="B127" s="61"/>
    </row>
    <row r="128" ht="13.5" customHeight="1">
      <c r="A128" s="64"/>
      <c r="B128" s="61"/>
    </row>
    <row r="129" ht="13.5" customHeight="1">
      <c r="A129" s="64"/>
      <c r="B129" s="61"/>
    </row>
    <row r="130" ht="13.5" customHeight="1">
      <c r="A130" s="64"/>
      <c r="B130" s="61"/>
    </row>
    <row r="131" ht="13.5" customHeight="1">
      <c r="A131" s="64"/>
      <c r="B131" s="61"/>
    </row>
    <row r="132" ht="13.5" customHeight="1">
      <c r="A132" s="64"/>
      <c r="B132" s="61"/>
    </row>
    <row r="133" ht="13.5" customHeight="1">
      <c r="A133" s="64"/>
      <c r="B133" s="61"/>
    </row>
    <row r="134" ht="13.5" customHeight="1">
      <c r="A134" s="64"/>
      <c r="B134" s="61"/>
    </row>
    <row r="135" ht="13.5" customHeight="1">
      <c r="A135" s="64"/>
      <c r="B135" s="61"/>
    </row>
    <row r="136" ht="13.5" customHeight="1">
      <c r="A136" s="64"/>
      <c r="B136" s="61"/>
    </row>
    <row r="137" ht="13.5" customHeight="1">
      <c r="A137" s="64"/>
      <c r="B137" s="61"/>
    </row>
    <row r="138" ht="13.5" customHeight="1">
      <c r="A138" s="64"/>
      <c r="B138" s="61"/>
    </row>
    <row r="139" ht="13.5" customHeight="1">
      <c r="A139" s="64"/>
      <c r="B139" s="61"/>
    </row>
    <row r="140" ht="13.5" customHeight="1">
      <c r="A140" s="64"/>
      <c r="B140" s="61"/>
    </row>
    <row r="141" ht="13.5" customHeight="1">
      <c r="A141" s="64"/>
      <c r="B141" s="61"/>
    </row>
    <row r="142" ht="13.5" customHeight="1">
      <c r="A142" s="64"/>
      <c r="B142" s="61"/>
    </row>
    <row r="143" ht="13.5" customHeight="1">
      <c r="A143" s="64"/>
      <c r="B143" s="61"/>
    </row>
    <row r="144" ht="13.5" customHeight="1">
      <c r="A144" s="64"/>
      <c r="B144" s="61"/>
    </row>
    <row r="145" ht="13.5" customHeight="1">
      <c r="A145" s="64"/>
      <c r="B145" s="61"/>
    </row>
    <row r="146" ht="13.5" customHeight="1">
      <c r="A146" s="64"/>
      <c r="B146" s="61"/>
    </row>
    <row r="147" ht="13.5" customHeight="1">
      <c r="A147" s="64"/>
      <c r="B147" s="61"/>
    </row>
    <row r="148" ht="13.5" customHeight="1">
      <c r="A148" s="64"/>
      <c r="B148" s="61"/>
    </row>
    <row r="149" ht="13.5" customHeight="1">
      <c r="A149" s="64"/>
      <c r="B149" s="61"/>
    </row>
    <row r="150" ht="13.5" customHeight="1">
      <c r="A150" s="64"/>
      <c r="B150" s="61"/>
    </row>
    <row r="151" ht="13.5" customHeight="1">
      <c r="A151" s="64"/>
      <c r="B151" s="61"/>
    </row>
    <row r="152" ht="13.5" customHeight="1">
      <c r="A152" s="64"/>
      <c r="B152" s="61"/>
    </row>
    <row r="153" ht="13.5" customHeight="1">
      <c r="A153" s="64"/>
      <c r="B153" s="61"/>
    </row>
    <row r="154" ht="13.5" customHeight="1">
      <c r="A154" s="64"/>
      <c r="B154" s="61"/>
    </row>
    <row r="155" ht="13.5" customHeight="1">
      <c r="A155" s="64"/>
      <c r="B155" s="61"/>
    </row>
    <row r="156" ht="13.5" customHeight="1">
      <c r="A156" s="64"/>
      <c r="B156" s="61"/>
    </row>
    <row r="157" ht="13.5" customHeight="1">
      <c r="A157" s="64"/>
      <c r="B157" s="61"/>
    </row>
    <row r="158" ht="13.5" customHeight="1">
      <c r="A158" s="64"/>
      <c r="B158" s="61"/>
    </row>
    <row r="159" ht="13.5" customHeight="1">
      <c r="A159" s="64"/>
      <c r="B159" s="61"/>
    </row>
    <row r="160" ht="13.5" customHeight="1">
      <c r="A160" s="64"/>
      <c r="B160" s="61"/>
    </row>
    <row r="161" ht="13.5" customHeight="1">
      <c r="A161" s="64"/>
      <c r="B161" s="61"/>
    </row>
    <row r="162" ht="13.5" customHeight="1">
      <c r="A162" s="64"/>
      <c r="B162" s="61"/>
    </row>
    <row r="163" ht="13.5" customHeight="1">
      <c r="A163" s="64"/>
      <c r="B163" s="61"/>
    </row>
    <row r="164" ht="13.5" customHeight="1">
      <c r="A164" s="64"/>
      <c r="B164" s="61"/>
    </row>
    <row r="165" ht="13.5" customHeight="1">
      <c r="A165" s="64"/>
      <c r="B165" s="61"/>
    </row>
    <row r="166" ht="13.5" customHeight="1">
      <c r="A166" s="64"/>
      <c r="B166" s="61"/>
    </row>
    <row r="167" ht="13.5" customHeight="1">
      <c r="A167" s="64"/>
      <c r="B167" s="61"/>
    </row>
    <row r="168" ht="13.5" customHeight="1">
      <c r="A168" s="64"/>
      <c r="B168" s="61"/>
    </row>
    <row r="169" ht="13.5" customHeight="1">
      <c r="A169" s="64"/>
      <c r="B169" s="61"/>
    </row>
    <row r="170" ht="13.5" customHeight="1">
      <c r="A170" s="64"/>
      <c r="B170" s="61"/>
    </row>
    <row r="171" ht="13.5" customHeight="1">
      <c r="A171" s="64"/>
      <c r="B171" s="61"/>
    </row>
    <row r="172" ht="13.5" customHeight="1">
      <c r="A172" s="64"/>
      <c r="B172" s="61"/>
    </row>
    <row r="173" ht="13.5" customHeight="1">
      <c r="A173" s="64"/>
      <c r="B173" s="61"/>
    </row>
    <row r="174" ht="13.5" customHeight="1">
      <c r="A174" s="64"/>
      <c r="B174" s="61"/>
    </row>
    <row r="175" ht="13.5" customHeight="1">
      <c r="A175" s="64"/>
      <c r="B175" s="61"/>
    </row>
    <row r="176" ht="13.5" customHeight="1">
      <c r="A176" s="64"/>
      <c r="B176" s="61"/>
    </row>
    <row r="177" ht="13.5" customHeight="1">
      <c r="A177" s="64"/>
      <c r="B177" s="61"/>
    </row>
    <row r="178" ht="13.5" customHeight="1">
      <c r="A178" s="64"/>
      <c r="B178" s="61"/>
    </row>
    <row r="179" ht="13.5" customHeight="1">
      <c r="A179" s="64"/>
      <c r="B179" s="61"/>
    </row>
    <row r="180" ht="13.5" customHeight="1">
      <c r="A180" s="64"/>
      <c r="B180" s="61"/>
    </row>
    <row r="181" ht="13.5" customHeight="1">
      <c r="A181" s="64"/>
      <c r="B181" s="61"/>
    </row>
    <row r="182" ht="13.5" customHeight="1">
      <c r="A182" s="64"/>
      <c r="B182" s="61"/>
    </row>
    <row r="183" ht="13.5" customHeight="1">
      <c r="A183" s="64"/>
      <c r="B183" s="61"/>
    </row>
    <row r="184" ht="13.5" customHeight="1">
      <c r="A184" s="64"/>
      <c r="B184" s="61"/>
    </row>
    <row r="185" ht="13.5" customHeight="1">
      <c r="A185" s="64"/>
      <c r="B185" s="61"/>
    </row>
    <row r="186" ht="13.5" customHeight="1">
      <c r="A186" s="64"/>
      <c r="B186" s="61"/>
    </row>
    <row r="187" ht="13.5" customHeight="1">
      <c r="A187" s="64"/>
      <c r="B187" s="61"/>
    </row>
    <row r="188" ht="13.5" customHeight="1">
      <c r="A188" s="64"/>
      <c r="B188" s="61"/>
    </row>
    <row r="189" ht="13.5" customHeight="1">
      <c r="A189" s="64"/>
      <c r="B189" s="61"/>
    </row>
    <row r="190" ht="13.5" customHeight="1">
      <c r="A190" s="64"/>
      <c r="B190" s="61"/>
    </row>
    <row r="191" ht="13.5" customHeight="1">
      <c r="A191" s="64"/>
      <c r="B191" s="61"/>
    </row>
    <row r="192" ht="13.5" customHeight="1">
      <c r="A192" s="64"/>
      <c r="B192" s="61"/>
    </row>
    <row r="193" ht="13.5" customHeight="1">
      <c r="A193" s="64"/>
      <c r="B193" s="61"/>
    </row>
    <row r="194" ht="13.5" customHeight="1">
      <c r="A194" s="64"/>
      <c r="B194" s="61"/>
    </row>
    <row r="195" ht="13.5" customHeight="1">
      <c r="A195" s="64"/>
      <c r="B195" s="61"/>
    </row>
    <row r="196" ht="13.5" customHeight="1">
      <c r="A196" s="64"/>
      <c r="B196" s="61"/>
    </row>
    <row r="197" ht="13.5" customHeight="1">
      <c r="A197" s="64"/>
      <c r="B197" s="61"/>
    </row>
    <row r="198" ht="13.5" customHeight="1">
      <c r="A198" s="64"/>
      <c r="B198" s="61"/>
    </row>
    <row r="199" ht="13.5" customHeight="1">
      <c r="A199" s="64"/>
      <c r="B199" s="61"/>
    </row>
    <row r="200" ht="13.5" customHeight="1">
      <c r="A200" s="64"/>
      <c r="B200" s="61"/>
    </row>
    <row r="201" ht="13.5" customHeight="1">
      <c r="A201" s="64"/>
      <c r="B201" s="61"/>
    </row>
    <row r="202" ht="13.5" customHeight="1">
      <c r="A202" s="64"/>
      <c r="B202" s="61"/>
    </row>
    <row r="203" ht="13.5" customHeight="1">
      <c r="A203" s="64"/>
      <c r="B203" s="61"/>
    </row>
    <row r="204" ht="13.5" customHeight="1">
      <c r="A204" s="64"/>
      <c r="B204" s="61"/>
    </row>
    <row r="205" ht="13.5" customHeight="1">
      <c r="A205" s="64"/>
      <c r="B205" s="61"/>
    </row>
    <row r="206" ht="13.5" customHeight="1">
      <c r="A206" s="64"/>
      <c r="B206" s="61"/>
    </row>
    <row r="207" ht="13.5" customHeight="1">
      <c r="A207" s="64"/>
      <c r="B207" s="61"/>
    </row>
    <row r="208" ht="13.5" customHeight="1">
      <c r="A208" s="64"/>
      <c r="B208" s="61"/>
    </row>
    <row r="209" ht="13.5" customHeight="1">
      <c r="A209" s="64"/>
      <c r="B209" s="61"/>
    </row>
    <row r="210" ht="13.5" customHeight="1">
      <c r="A210" s="64"/>
      <c r="B210" s="61"/>
    </row>
    <row r="211" ht="13.5" customHeight="1">
      <c r="A211" s="64"/>
      <c r="B211" s="61"/>
    </row>
    <row r="212" ht="13.5" customHeight="1">
      <c r="A212" s="64"/>
      <c r="B212" s="61"/>
    </row>
    <row r="213" ht="13.5" customHeight="1">
      <c r="A213" s="64"/>
      <c r="B213" s="61"/>
    </row>
    <row r="214" ht="13.5" customHeight="1">
      <c r="A214" s="64"/>
      <c r="B214" s="61"/>
    </row>
    <row r="215" ht="13.5" customHeight="1">
      <c r="A215" s="64"/>
      <c r="B215" s="61"/>
    </row>
    <row r="216" ht="13.5" customHeight="1">
      <c r="A216" s="64"/>
      <c r="B216" s="61"/>
    </row>
    <row r="217" ht="13.5" customHeight="1">
      <c r="A217" s="64"/>
      <c r="B217" s="61"/>
    </row>
    <row r="218" ht="13.5" customHeight="1">
      <c r="A218" s="64"/>
      <c r="B218" s="61"/>
    </row>
    <row r="219" ht="13.5" customHeight="1">
      <c r="A219" s="64"/>
      <c r="B219" s="61"/>
    </row>
    <row r="220" ht="13.5" customHeight="1">
      <c r="A220" s="64"/>
      <c r="B220" s="61"/>
    </row>
    <row r="221" ht="13.5" customHeight="1">
      <c r="A221" s="64"/>
      <c r="B221" s="61"/>
    </row>
    <row r="222" ht="13.5" customHeight="1">
      <c r="A222" s="64"/>
      <c r="B222" s="61"/>
    </row>
    <row r="223" ht="13.5" customHeight="1">
      <c r="A223" s="64"/>
      <c r="B223" s="61"/>
    </row>
    <row r="224" ht="13.5" customHeight="1">
      <c r="A224" s="64"/>
      <c r="B224" s="61"/>
    </row>
    <row r="225" ht="13.5" customHeight="1">
      <c r="A225" s="64"/>
      <c r="B225" s="61"/>
    </row>
    <row r="226" ht="13.5" customHeight="1">
      <c r="A226" s="64"/>
      <c r="B226" s="61"/>
    </row>
    <row r="227" ht="13.5" customHeight="1">
      <c r="A227" s="64"/>
      <c r="B227" s="61"/>
    </row>
    <row r="228" ht="13.5" customHeight="1">
      <c r="A228" s="64"/>
      <c r="B228" s="61"/>
    </row>
    <row r="229" ht="13.5" customHeight="1">
      <c r="A229" s="64"/>
      <c r="B229" s="61"/>
    </row>
    <row r="230" ht="13.5" customHeight="1">
      <c r="A230" s="64"/>
      <c r="B230" s="61"/>
    </row>
    <row r="231" ht="13.5" customHeight="1">
      <c r="A231" s="64"/>
      <c r="B231" s="61"/>
    </row>
    <row r="232" ht="13.5" customHeight="1">
      <c r="A232" s="64"/>
      <c r="B232" s="61"/>
    </row>
    <row r="233" ht="13.5" customHeight="1">
      <c r="A233" s="64"/>
      <c r="B233" s="61"/>
    </row>
    <row r="234" ht="13.5" customHeight="1">
      <c r="A234" s="64"/>
      <c r="B234" s="61"/>
    </row>
    <row r="235" ht="13.5" customHeight="1">
      <c r="A235" s="64"/>
      <c r="B235" s="61"/>
    </row>
    <row r="236" ht="13.5" customHeight="1">
      <c r="A236" s="64"/>
      <c r="B236" s="61"/>
    </row>
    <row r="237" ht="13.5" customHeight="1">
      <c r="A237" s="64"/>
      <c r="B237" s="61"/>
    </row>
    <row r="238" ht="13.5" customHeight="1">
      <c r="A238" s="64"/>
      <c r="B238" s="61"/>
    </row>
    <row r="239" ht="13.5" customHeight="1">
      <c r="A239" s="64"/>
      <c r="B239" s="61"/>
    </row>
    <row r="240" ht="13.5" customHeight="1">
      <c r="A240" s="64"/>
      <c r="B240" s="61"/>
    </row>
    <row r="241" ht="13.5" customHeight="1">
      <c r="A241" s="64"/>
      <c r="B241" s="61"/>
    </row>
    <row r="242" ht="13.5" customHeight="1">
      <c r="A242" s="64"/>
      <c r="B242" s="61"/>
    </row>
    <row r="243" ht="13.5" customHeight="1">
      <c r="A243" s="64"/>
      <c r="B243" s="61"/>
    </row>
    <row r="244" ht="13.5" customHeight="1">
      <c r="A244" s="64"/>
      <c r="B244" s="61"/>
    </row>
    <row r="245" ht="13.5" customHeight="1">
      <c r="A245" s="64"/>
      <c r="B245" s="61"/>
    </row>
    <row r="246" ht="13.5" customHeight="1">
      <c r="A246" s="64"/>
      <c r="B246" s="61"/>
    </row>
    <row r="247" ht="13.5" customHeight="1">
      <c r="A247" s="64"/>
      <c r="B247" s="61"/>
    </row>
    <row r="248" ht="13.5" customHeight="1">
      <c r="A248" s="64"/>
      <c r="B248" s="61"/>
    </row>
    <row r="249" ht="13.5" customHeight="1">
      <c r="A249" s="64"/>
      <c r="B249" s="61"/>
    </row>
    <row r="250" ht="13.5" customHeight="1">
      <c r="A250" s="64"/>
      <c r="B250" s="61"/>
    </row>
    <row r="251" ht="13.5" customHeight="1">
      <c r="A251" s="64"/>
      <c r="B251" s="61"/>
    </row>
    <row r="252" ht="13.5" customHeight="1">
      <c r="A252" s="64"/>
      <c r="B252" s="61"/>
    </row>
    <row r="253" ht="13.5" customHeight="1">
      <c r="A253" s="64"/>
      <c r="B253" s="61"/>
    </row>
    <row r="254" ht="13.5" customHeight="1">
      <c r="A254" s="64"/>
      <c r="B254" s="61"/>
    </row>
    <row r="255" ht="13.5" customHeight="1">
      <c r="A255" s="64"/>
      <c r="B255" s="61"/>
    </row>
    <row r="256" ht="13.5" customHeight="1">
      <c r="A256" s="64"/>
      <c r="B256" s="61"/>
    </row>
    <row r="257" ht="13.5" customHeight="1">
      <c r="A257" s="64"/>
      <c r="B257" s="61"/>
    </row>
    <row r="258" ht="13.5" customHeight="1">
      <c r="A258" s="64"/>
      <c r="B258" s="61"/>
    </row>
    <row r="259" ht="13.5" customHeight="1">
      <c r="A259" s="64"/>
      <c r="B259" s="61"/>
    </row>
    <row r="260" ht="13.5" customHeight="1">
      <c r="A260" s="64"/>
      <c r="B260" s="61"/>
    </row>
    <row r="261" ht="13.5" customHeight="1">
      <c r="A261" s="64"/>
      <c r="B261" s="61"/>
    </row>
    <row r="262" ht="13.5" customHeight="1">
      <c r="A262" s="64"/>
      <c r="B262" s="61"/>
    </row>
    <row r="263" ht="13.5" customHeight="1">
      <c r="A263" s="64"/>
      <c r="B263" s="61"/>
    </row>
    <row r="264" ht="13.5" customHeight="1">
      <c r="A264" s="64"/>
      <c r="B264" s="61"/>
    </row>
    <row r="265" ht="13.5" customHeight="1">
      <c r="A265" s="64"/>
      <c r="B265" s="61"/>
    </row>
    <row r="266" ht="13.5" customHeight="1">
      <c r="A266" s="64"/>
      <c r="B266" s="61"/>
    </row>
    <row r="267" ht="13.5" customHeight="1">
      <c r="A267" s="64"/>
      <c r="B267" s="61"/>
    </row>
    <row r="268" ht="13.5" customHeight="1">
      <c r="A268" s="64"/>
      <c r="B268" s="61"/>
    </row>
    <row r="269" ht="13.5" customHeight="1">
      <c r="A269" s="64"/>
      <c r="B269" s="61"/>
    </row>
    <row r="270" ht="13.5" customHeight="1">
      <c r="A270" s="64"/>
      <c r="B270" s="61"/>
    </row>
    <row r="271" ht="13.5" customHeight="1">
      <c r="A271" s="64"/>
      <c r="B271" s="61"/>
    </row>
    <row r="272" ht="13.5" customHeight="1">
      <c r="A272" s="64"/>
      <c r="B272" s="61"/>
    </row>
    <row r="273" ht="13.5" customHeight="1">
      <c r="A273" s="64"/>
      <c r="B273" s="61"/>
    </row>
    <row r="274" ht="13.5" customHeight="1">
      <c r="A274" s="64"/>
      <c r="B274" s="61"/>
    </row>
    <row r="275" ht="13.5" customHeight="1">
      <c r="A275" s="64"/>
      <c r="B275" s="61"/>
    </row>
    <row r="276" ht="13.5" customHeight="1">
      <c r="A276" s="64"/>
      <c r="B276" s="61"/>
    </row>
    <row r="277" ht="13.5" customHeight="1">
      <c r="A277" s="64"/>
      <c r="B277" s="61"/>
    </row>
    <row r="278" ht="13.5" customHeight="1">
      <c r="A278" s="64"/>
      <c r="B278" s="61"/>
    </row>
    <row r="279" ht="13.5" customHeight="1">
      <c r="A279" s="64"/>
      <c r="B279" s="61"/>
    </row>
    <row r="280" ht="13.5" customHeight="1">
      <c r="A280" s="64"/>
      <c r="B280" s="61"/>
    </row>
    <row r="281" ht="13.5" customHeight="1">
      <c r="A281" s="64"/>
      <c r="B281" s="61"/>
    </row>
    <row r="282" ht="13.5" customHeight="1">
      <c r="A282" s="64"/>
      <c r="B282" s="61"/>
    </row>
    <row r="283" ht="13.5" customHeight="1">
      <c r="A283" s="64"/>
      <c r="B283" s="61"/>
    </row>
    <row r="284" ht="13.5" customHeight="1">
      <c r="A284" s="64"/>
      <c r="B284" s="61"/>
    </row>
    <row r="285" ht="13.5" customHeight="1">
      <c r="A285" s="64"/>
      <c r="B285" s="61"/>
    </row>
    <row r="286" ht="13.5" customHeight="1">
      <c r="A286" s="64"/>
      <c r="B286" s="61"/>
    </row>
    <row r="287" ht="13.5" customHeight="1">
      <c r="A287" s="64"/>
      <c r="B287" s="61"/>
    </row>
    <row r="288" ht="13.5" customHeight="1">
      <c r="A288" s="64"/>
      <c r="B288" s="61"/>
    </row>
    <row r="289" ht="13.5" customHeight="1">
      <c r="A289" s="64"/>
      <c r="B289" s="61"/>
    </row>
    <row r="290" ht="13.5" customHeight="1">
      <c r="A290" s="64"/>
      <c r="B290" s="61"/>
    </row>
    <row r="291" ht="13.5" customHeight="1">
      <c r="A291" s="64"/>
      <c r="B291" s="61"/>
    </row>
    <row r="292" ht="13.5" customHeight="1">
      <c r="A292" s="64"/>
      <c r="B292" s="61"/>
    </row>
    <row r="293" ht="13.5" customHeight="1">
      <c r="A293" s="64"/>
      <c r="B293" s="61"/>
    </row>
    <row r="294" ht="13.5" customHeight="1">
      <c r="A294" s="64"/>
      <c r="B294" s="61"/>
    </row>
    <row r="295" ht="13.5" customHeight="1">
      <c r="A295" s="64"/>
      <c r="B295" s="61"/>
    </row>
    <row r="296" ht="13.5" customHeight="1">
      <c r="A296" s="64"/>
      <c r="B296" s="61"/>
    </row>
    <row r="297" ht="13.5" customHeight="1">
      <c r="A297" s="64"/>
      <c r="B297" s="61"/>
    </row>
    <row r="298" ht="13.5" customHeight="1">
      <c r="A298" s="64"/>
      <c r="B298" s="61"/>
    </row>
    <row r="299" ht="13.5" customHeight="1">
      <c r="A299" s="64"/>
      <c r="B299" s="61"/>
    </row>
    <row r="300" ht="13.5" customHeight="1">
      <c r="A300" s="64"/>
      <c r="B300" s="61"/>
    </row>
    <row r="301" ht="13.5" customHeight="1">
      <c r="A301" s="64"/>
      <c r="B301" s="61"/>
    </row>
    <row r="302" ht="13.5" customHeight="1">
      <c r="A302" s="64"/>
      <c r="B302" s="61"/>
    </row>
    <row r="303" ht="13.5" customHeight="1">
      <c r="A303" s="64"/>
      <c r="B303" s="61"/>
    </row>
    <row r="304" ht="13.5" customHeight="1">
      <c r="A304" s="64"/>
      <c r="B304" s="61"/>
    </row>
    <row r="305" ht="13.5" customHeight="1">
      <c r="A305" s="64"/>
      <c r="B305" s="61"/>
    </row>
    <row r="306" ht="13.5" customHeight="1">
      <c r="A306" s="64"/>
      <c r="B306" s="61"/>
    </row>
    <row r="307" ht="13.5" customHeight="1">
      <c r="A307" s="64"/>
      <c r="B307" s="61"/>
    </row>
    <row r="308" ht="13.5" customHeight="1">
      <c r="A308" s="64"/>
      <c r="B308" s="61"/>
    </row>
    <row r="309" ht="13.5" customHeight="1">
      <c r="A309" s="64"/>
      <c r="B309" s="61"/>
    </row>
    <row r="310" ht="13.5" customHeight="1">
      <c r="A310" s="64"/>
      <c r="B310" s="61"/>
    </row>
    <row r="311" ht="13.5" customHeight="1">
      <c r="A311" s="64"/>
      <c r="B311" s="61"/>
    </row>
    <row r="312" ht="13.5" customHeight="1">
      <c r="A312" s="64"/>
      <c r="B312" s="61"/>
    </row>
    <row r="313" ht="13.5" customHeight="1">
      <c r="A313" s="64"/>
      <c r="B313" s="61"/>
    </row>
    <row r="314" ht="13.5" customHeight="1">
      <c r="A314" s="64"/>
      <c r="B314" s="61"/>
    </row>
    <row r="315" ht="13.5" customHeight="1">
      <c r="A315" s="64"/>
      <c r="B315" s="61"/>
    </row>
    <row r="316" ht="13.5" customHeight="1">
      <c r="A316" s="64"/>
      <c r="B316" s="61"/>
    </row>
    <row r="317" ht="13.5" customHeight="1">
      <c r="A317" s="64"/>
      <c r="B317" s="61"/>
    </row>
    <row r="318" ht="13.5" customHeight="1">
      <c r="A318" s="64"/>
      <c r="B318" s="61"/>
    </row>
    <row r="319" ht="13.5" customHeight="1">
      <c r="A319" s="64"/>
      <c r="B319" s="61"/>
    </row>
    <row r="320" ht="13.5" customHeight="1">
      <c r="A320" s="64"/>
      <c r="B320" s="61"/>
    </row>
    <row r="321" ht="13.5" customHeight="1">
      <c r="A321" s="64"/>
      <c r="B321" s="61"/>
    </row>
    <row r="322" ht="13.5" customHeight="1">
      <c r="A322" s="64"/>
      <c r="B322" s="61"/>
    </row>
    <row r="323" ht="13.5" customHeight="1">
      <c r="A323" s="64"/>
      <c r="B323" s="61"/>
    </row>
    <row r="324" ht="13.5" customHeight="1">
      <c r="A324" s="64"/>
      <c r="B324" s="61"/>
    </row>
    <row r="325" ht="13.5" customHeight="1">
      <c r="A325" s="64"/>
      <c r="B325" s="61"/>
    </row>
    <row r="326" ht="13.5" customHeight="1">
      <c r="A326" s="64"/>
      <c r="B326" s="61"/>
    </row>
    <row r="327" ht="13.5" customHeight="1">
      <c r="A327" s="64"/>
      <c r="B327" s="61"/>
    </row>
    <row r="328" ht="13.5" customHeight="1">
      <c r="A328" s="64"/>
      <c r="B328" s="61"/>
    </row>
    <row r="329" ht="13.5" customHeight="1">
      <c r="A329" s="64"/>
      <c r="B329" s="61"/>
    </row>
    <row r="330" ht="13.5" customHeight="1">
      <c r="A330" s="64"/>
      <c r="B330" s="61"/>
    </row>
    <row r="331" ht="13.5" customHeight="1">
      <c r="A331" s="64"/>
      <c r="B331" s="61"/>
    </row>
    <row r="332" ht="13.5" customHeight="1">
      <c r="A332" s="64"/>
      <c r="B332" s="61"/>
    </row>
    <row r="333" ht="13.5" customHeight="1">
      <c r="A333" s="64"/>
      <c r="B333" s="61"/>
    </row>
    <row r="334" ht="13.5" customHeight="1">
      <c r="A334" s="64"/>
      <c r="B334" s="61"/>
    </row>
    <row r="335" ht="13.5" customHeight="1">
      <c r="A335" s="64"/>
      <c r="B335" s="61"/>
    </row>
    <row r="336" ht="13.5" customHeight="1">
      <c r="A336" s="64"/>
      <c r="B336" s="61"/>
    </row>
    <row r="337" ht="13.5" customHeight="1">
      <c r="A337" s="64"/>
      <c r="B337" s="61"/>
    </row>
    <row r="338" ht="13.5" customHeight="1">
      <c r="A338" s="64"/>
      <c r="B338" s="61"/>
    </row>
    <row r="339" ht="13.5" customHeight="1">
      <c r="A339" s="64"/>
      <c r="B339" s="61"/>
    </row>
    <row r="340" ht="13.5" customHeight="1">
      <c r="A340" s="64"/>
      <c r="B340" s="61"/>
    </row>
    <row r="341" ht="13.5" customHeight="1">
      <c r="A341" s="64"/>
      <c r="B341" s="61"/>
    </row>
    <row r="342" ht="13.5" customHeight="1">
      <c r="A342" s="64"/>
      <c r="B342" s="61"/>
    </row>
    <row r="343" ht="13.5" customHeight="1">
      <c r="A343" s="64"/>
      <c r="B343" s="61"/>
    </row>
    <row r="344" ht="13.5" customHeight="1">
      <c r="A344" s="64"/>
      <c r="B344" s="61"/>
    </row>
    <row r="345" ht="13.5" customHeight="1">
      <c r="A345" s="64"/>
      <c r="B345" s="61"/>
    </row>
    <row r="346" ht="13.5" customHeight="1">
      <c r="A346" s="64"/>
      <c r="B346" s="61"/>
    </row>
    <row r="347" ht="13.5" customHeight="1">
      <c r="A347" s="64"/>
      <c r="B347" s="61"/>
    </row>
    <row r="348" ht="13.5" customHeight="1">
      <c r="A348" s="64"/>
      <c r="B348" s="61"/>
    </row>
    <row r="349" ht="13.5" customHeight="1">
      <c r="A349" s="64"/>
      <c r="B349" s="61"/>
    </row>
    <row r="350" ht="13.5" customHeight="1">
      <c r="A350" s="64"/>
      <c r="B350" s="61"/>
    </row>
    <row r="351" ht="13.5" customHeight="1">
      <c r="A351" s="64"/>
      <c r="B351" s="61"/>
    </row>
    <row r="352" ht="13.5" customHeight="1">
      <c r="A352" s="64"/>
      <c r="B352" s="61"/>
    </row>
    <row r="353" ht="13.5" customHeight="1">
      <c r="A353" s="64"/>
      <c r="B353" s="61"/>
    </row>
    <row r="354" ht="13.5" customHeight="1">
      <c r="A354" s="64"/>
      <c r="B354" s="61"/>
    </row>
    <row r="355" ht="13.5" customHeight="1">
      <c r="A355" s="64"/>
      <c r="B355" s="61"/>
    </row>
    <row r="356" ht="13.5" customHeight="1">
      <c r="A356" s="64"/>
      <c r="B356" s="61"/>
    </row>
    <row r="357" ht="13.5" customHeight="1">
      <c r="A357" s="64"/>
      <c r="B357" s="61"/>
    </row>
    <row r="358" ht="13.5" customHeight="1">
      <c r="A358" s="64"/>
      <c r="B358" s="61"/>
    </row>
    <row r="359" ht="13.5" customHeight="1">
      <c r="A359" s="64"/>
      <c r="B359" s="61"/>
    </row>
    <row r="360" ht="13.5" customHeight="1">
      <c r="A360" s="64"/>
      <c r="B360" s="61"/>
    </row>
    <row r="361" ht="13.5" customHeight="1">
      <c r="A361" s="64"/>
      <c r="B361" s="61"/>
    </row>
    <row r="362" ht="13.5" customHeight="1">
      <c r="A362" s="64"/>
      <c r="B362" s="61"/>
    </row>
    <row r="363" ht="13.5" customHeight="1">
      <c r="A363" s="64"/>
      <c r="B363" s="61"/>
    </row>
    <row r="364" ht="13.5" customHeight="1">
      <c r="A364" s="64"/>
      <c r="B364" s="61"/>
    </row>
    <row r="365" ht="13.5" customHeight="1">
      <c r="A365" s="64"/>
      <c r="B365" s="61"/>
    </row>
    <row r="366" ht="13.5" customHeight="1">
      <c r="A366" s="64"/>
      <c r="B366" s="61"/>
    </row>
    <row r="367" ht="13.5" customHeight="1">
      <c r="A367" s="64"/>
      <c r="B367" s="61"/>
    </row>
    <row r="368" ht="13.5" customHeight="1">
      <c r="A368" s="64"/>
      <c r="B368" s="61"/>
    </row>
    <row r="369" ht="13.5" customHeight="1">
      <c r="A369" s="64"/>
      <c r="B369" s="61"/>
    </row>
    <row r="370" ht="13.5" customHeight="1">
      <c r="A370" s="64"/>
      <c r="B370" s="61"/>
    </row>
    <row r="371" ht="13.5" customHeight="1">
      <c r="A371" s="64"/>
      <c r="B371" s="61"/>
    </row>
    <row r="372" ht="13.5" customHeight="1">
      <c r="A372" s="64"/>
      <c r="B372" s="61"/>
    </row>
    <row r="373" ht="13.5" customHeight="1">
      <c r="A373" s="64"/>
      <c r="B373" s="61"/>
    </row>
    <row r="374" ht="13.5" customHeight="1">
      <c r="A374" s="64"/>
      <c r="B374" s="61"/>
    </row>
    <row r="375" ht="13.5" customHeight="1">
      <c r="A375" s="64"/>
      <c r="B375" s="61"/>
    </row>
    <row r="376" ht="13.5" customHeight="1">
      <c r="A376" s="64"/>
      <c r="B376" s="61"/>
    </row>
    <row r="377" ht="13.5" customHeight="1">
      <c r="A377" s="64"/>
      <c r="B377" s="61"/>
    </row>
    <row r="378" ht="13.5" customHeight="1">
      <c r="A378" s="64"/>
      <c r="B378" s="61"/>
    </row>
    <row r="379" ht="13.5" customHeight="1">
      <c r="A379" s="64"/>
      <c r="B379" s="61"/>
    </row>
    <row r="380" ht="13.5" customHeight="1">
      <c r="A380" s="64"/>
      <c r="B380" s="61"/>
    </row>
    <row r="381" ht="13.5" customHeight="1">
      <c r="A381" s="64"/>
      <c r="B381" s="61"/>
    </row>
    <row r="382" ht="13.5" customHeight="1">
      <c r="A382" s="64"/>
      <c r="B382" s="61"/>
    </row>
    <row r="383" ht="13.5" customHeight="1">
      <c r="A383" s="64"/>
      <c r="B383" s="61"/>
    </row>
    <row r="384" ht="13.5" customHeight="1">
      <c r="A384" s="64"/>
      <c r="B384" s="61"/>
    </row>
    <row r="385" ht="13.5" customHeight="1">
      <c r="A385" s="64"/>
      <c r="B385" s="61"/>
    </row>
    <row r="386" ht="13.5" customHeight="1">
      <c r="A386" s="64"/>
      <c r="B386" s="61"/>
    </row>
    <row r="387" ht="13.5" customHeight="1">
      <c r="A387" s="64"/>
      <c r="B387" s="61"/>
    </row>
    <row r="388" ht="13.5" customHeight="1">
      <c r="A388" s="64"/>
      <c r="B388" s="61"/>
    </row>
    <row r="389" ht="13.5" customHeight="1">
      <c r="A389" s="64"/>
      <c r="B389" s="61"/>
    </row>
    <row r="390" ht="13.5" customHeight="1">
      <c r="A390" s="64"/>
      <c r="B390" s="61"/>
    </row>
    <row r="391" ht="13.5" customHeight="1">
      <c r="A391" s="64"/>
      <c r="B391" s="61"/>
    </row>
    <row r="392" ht="13.5" customHeight="1">
      <c r="A392" s="64"/>
      <c r="B392" s="61"/>
    </row>
    <row r="393" ht="13.5" customHeight="1">
      <c r="A393" s="64"/>
      <c r="B393" s="61"/>
    </row>
    <row r="394" ht="13.5" customHeight="1">
      <c r="A394" s="64"/>
      <c r="B394" s="61"/>
    </row>
    <row r="395" ht="13.5" customHeight="1">
      <c r="A395" s="64"/>
      <c r="B395" s="61"/>
    </row>
    <row r="396" ht="13.5" customHeight="1">
      <c r="A396" s="64"/>
      <c r="B396" s="61"/>
    </row>
    <row r="397" ht="13.5" customHeight="1">
      <c r="A397" s="64"/>
      <c r="B397" s="61"/>
    </row>
    <row r="398" ht="13.5" customHeight="1">
      <c r="A398" s="64"/>
      <c r="B398" s="61"/>
    </row>
    <row r="399" ht="13.5" customHeight="1">
      <c r="A399" s="64"/>
      <c r="B399" s="61"/>
    </row>
    <row r="400" ht="13.5" customHeight="1">
      <c r="A400" s="64"/>
      <c r="B400" s="61"/>
    </row>
    <row r="401" ht="13.5" customHeight="1">
      <c r="A401" s="64"/>
      <c r="B401" s="61"/>
    </row>
    <row r="402" ht="13.5" customHeight="1">
      <c r="A402" s="64"/>
      <c r="B402" s="61"/>
    </row>
    <row r="403" ht="13.5" customHeight="1">
      <c r="A403" s="64"/>
      <c r="B403" s="61"/>
    </row>
    <row r="404" ht="13.5" customHeight="1">
      <c r="A404" s="64"/>
      <c r="B404" s="61"/>
    </row>
    <row r="405" ht="13.5" customHeight="1">
      <c r="A405" s="64"/>
      <c r="B405" s="61"/>
    </row>
    <row r="406" ht="13.5" customHeight="1">
      <c r="A406" s="64"/>
      <c r="B406" s="61"/>
    </row>
    <row r="407" ht="13.5" customHeight="1">
      <c r="A407" s="64"/>
      <c r="B407" s="61"/>
    </row>
    <row r="408" ht="13.5" customHeight="1">
      <c r="A408" s="64"/>
      <c r="B408" s="61"/>
    </row>
    <row r="409" ht="13.5" customHeight="1">
      <c r="A409" s="64"/>
      <c r="B409" s="61"/>
    </row>
    <row r="410" ht="13.5" customHeight="1">
      <c r="A410" s="64"/>
      <c r="B410" s="61"/>
    </row>
    <row r="411" ht="13.5" customHeight="1">
      <c r="A411" s="64"/>
      <c r="B411" s="61"/>
    </row>
    <row r="412" ht="13.5" customHeight="1">
      <c r="A412" s="64"/>
      <c r="B412" s="61"/>
    </row>
    <row r="413" ht="13.5" customHeight="1">
      <c r="A413" s="64"/>
      <c r="B413" s="61"/>
    </row>
    <row r="414" ht="13.5" customHeight="1">
      <c r="A414" s="64"/>
      <c r="B414" s="61"/>
    </row>
    <row r="415" ht="13.5" customHeight="1">
      <c r="A415" s="64"/>
      <c r="B415" s="61"/>
    </row>
    <row r="416" ht="13.5" customHeight="1">
      <c r="A416" s="64"/>
      <c r="B416" s="61"/>
    </row>
    <row r="417" ht="13.5" customHeight="1">
      <c r="A417" s="64"/>
      <c r="B417" s="61"/>
    </row>
    <row r="418" ht="13.5" customHeight="1">
      <c r="A418" s="64"/>
      <c r="B418" s="61"/>
    </row>
    <row r="419" ht="13.5" customHeight="1">
      <c r="A419" s="64"/>
      <c r="B419" s="61"/>
    </row>
    <row r="420" ht="13.5" customHeight="1">
      <c r="A420" s="64"/>
      <c r="B420" s="61"/>
    </row>
    <row r="421" ht="13.5" customHeight="1">
      <c r="A421" s="64"/>
      <c r="B421" s="61"/>
    </row>
    <row r="422" ht="13.5" customHeight="1">
      <c r="A422" s="64"/>
      <c r="B422" s="61"/>
    </row>
    <row r="423" ht="13.5" customHeight="1">
      <c r="A423" s="64"/>
      <c r="B423" s="61"/>
    </row>
    <row r="424" ht="13.5" customHeight="1">
      <c r="A424" s="64"/>
      <c r="B424" s="61"/>
    </row>
    <row r="425" ht="13.5" customHeight="1">
      <c r="A425" s="64"/>
      <c r="B425" s="61"/>
    </row>
    <row r="426" ht="13.5" customHeight="1">
      <c r="A426" s="64"/>
      <c r="B426" s="61"/>
    </row>
    <row r="427" ht="13.5" customHeight="1">
      <c r="A427" s="64"/>
      <c r="B427" s="61"/>
    </row>
    <row r="428" ht="13.5" customHeight="1">
      <c r="A428" s="64"/>
      <c r="B428" s="61"/>
    </row>
    <row r="429" ht="13.5" customHeight="1">
      <c r="A429" s="64"/>
      <c r="B429" s="61"/>
    </row>
    <row r="430" ht="13.5" customHeight="1">
      <c r="A430" s="64"/>
      <c r="B430" s="61"/>
    </row>
    <row r="431" ht="13.5" customHeight="1">
      <c r="A431" s="64"/>
      <c r="B431" s="61"/>
    </row>
    <row r="432" ht="13.5" customHeight="1">
      <c r="A432" s="64"/>
      <c r="B432" s="61"/>
    </row>
    <row r="433" ht="13.5" customHeight="1">
      <c r="A433" s="64"/>
      <c r="B433" s="61"/>
    </row>
    <row r="434" ht="13.5" customHeight="1">
      <c r="A434" s="64"/>
      <c r="B434" s="61"/>
    </row>
    <row r="435" ht="13.5" customHeight="1">
      <c r="A435" s="64"/>
      <c r="B435" s="61"/>
    </row>
    <row r="436" ht="13.5" customHeight="1">
      <c r="A436" s="64"/>
      <c r="B436" s="61"/>
    </row>
    <row r="437" ht="13.5" customHeight="1">
      <c r="A437" s="64"/>
      <c r="B437" s="61"/>
    </row>
    <row r="438" ht="13.5" customHeight="1">
      <c r="A438" s="64"/>
      <c r="B438" s="61"/>
    </row>
    <row r="439" ht="13.5" customHeight="1">
      <c r="A439" s="64"/>
      <c r="B439" s="61"/>
    </row>
    <row r="440" ht="13.5" customHeight="1">
      <c r="A440" s="64"/>
      <c r="B440" s="61"/>
    </row>
    <row r="441" ht="13.5" customHeight="1">
      <c r="A441" s="64"/>
      <c r="B441" s="61"/>
    </row>
    <row r="442" ht="13.5" customHeight="1">
      <c r="A442" s="64"/>
      <c r="B442" s="61"/>
    </row>
    <row r="443" ht="13.5" customHeight="1">
      <c r="A443" s="64"/>
      <c r="B443" s="61"/>
    </row>
    <row r="444" ht="13.5" customHeight="1">
      <c r="A444" s="64"/>
      <c r="B444" s="61"/>
    </row>
    <row r="445" ht="13.5" customHeight="1">
      <c r="A445" s="64"/>
      <c r="B445" s="61"/>
    </row>
    <row r="446" ht="13.5" customHeight="1">
      <c r="A446" s="64"/>
      <c r="B446" s="61"/>
    </row>
    <row r="447" ht="13.5" customHeight="1">
      <c r="A447" s="64"/>
      <c r="B447" s="61"/>
    </row>
    <row r="448" ht="13.5" customHeight="1">
      <c r="A448" s="64"/>
      <c r="B448" s="61"/>
    </row>
    <row r="449" ht="13.5" customHeight="1">
      <c r="A449" s="64"/>
      <c r="B449" s="61"/>
    </row>
    <row r="450" ht="13.5" customHeight="1">
      <c r="A450" s="64"/>
      <c r="B450" s="61"/>
    </row>
    <row r="451" ht="13.5" customHeight="1">
      <c r="A451" s="64"/>
      <c r="B451" s="61"/>
    </row>
    <row r="452" ht="13.5" customHeight="1">
      <c r="A452" s="64"/>
      <c r="B452" s="61"/>
    </row>
    <row r="453" ht="13.5" customHeight="1">
      <c r="A453" s="64"/>
      <c r="B453" s="61"/>
    </row>
    <row r="454" ht="13.5" customHeight="1">
      <c r="A454" s="64"/>
      <c r="B454" s="61"/>
    </row>
    <row r="455" ht="13.5" customHeight="1">
      <c r="A455" s="64"/>
      <c r="B455" s="61"/>
    </row>
    <row r="456" ht="13.5" customHeight="1">
      <c r="A456" s="64"/>
      <c r="B456" s="61"/>
    </row>
    <row r="457" ht="13.5" customHeight="1">
      <c r="A457" s="64"/>
      <c r="B457" s="61"/>
    </row>
    <row r="458" ht="13.5" customHeight="1">
      <c r="A458" s="64"/>
      <c r="B458" s="61"/>
    </row>
    <row r="459" ht="13.5" customHeight="1">
      <c r="A459" s="64"/>
      <c r="B459" s="61"/>
    </row>
    <row r="460" ht="13.5" customHeight="1">
      <c r="A460" s="64"/>
      <c r="B460" s="61"/>
    </row>
    <row r="461" ht="13.5" customHeight="1">
      <c r="A461" s="64"/>
      <c r="B461" s="61"/>
    </row>
    <row r="462" ht="13.5" customHeight="1">
      <c r="A462" s="64"/>
      <c r="B462" s="61"/>
    </row>
    <row r="463" ht="13.5" customHeight="1">
      <c r="A463" s="64"/>
      <c r="B463" s="61"/>
    </row>
    <row r="464" ht="13.5" customHeight="1">
      <c r="A464" s="64"/>
      <c r="B464" s="61"/>
    </row>
    <row r="465" ht="13.5" customHeight="1">
      <c r="A465" s="64"/>
      <c r="B465" s="61"/>
    </row>
    <row r="466" ht="13.5" customHeight="1">
      <c r="A466" s="64"/>
      <c r="B466" s="61"/>
    </row>
    <row r="467" ht="13.5" customHeight="1">
      <c r="A467" s="64"/>
      <c r="B467" s="61"/>
    </row>
    <row r="468" ht="13.5" customHeight="1">
      <c r="A468" s="64"/>
      <c r="B468" s="61"/>
    </row>
    <row r="469" ht="13.5" customHeight="1">
      <c r="A469" s="64"/>
      <c r="B469" s="61"/>
    </row>
    <row r="470" ht="13.5" customHeight="1">
      <c r="A470" s="64"/>
      <c r="B470" s="61"/>
    </row>
    <row r="471" ht="13.5" customHeight="1">
      <c r="A471" s="64"/>
      <c r="B471" s="61"/>
    </row>
    <row r="472" ht="13.5" customHeight="1">
      <c r="A472" s="64"/>
      <c r="B472" s="61"/>
    </row>
    <row r="473" ht="13.5" customHeight="1">
      <c r="A473" s="64"/>
      <c r="B473" s="61"/>
    </row>
    <row r="474" ht="13.5" customHeight="1">
      <c r="A474" s="64"/>
      <c r="B474" s="61"/>
    </row>
    <row r="475" ht="13.5" customHeight="1">
      <c r="A475" s="64"/>
      <c r="B475" s="61"/>
    </row>
    <row r="476" ht="13.5" customHeight="1">
      <c r="A476" s="64"/>
      <c r="B476" s="61"/>
    </row>
    <row r="477" ht="13.5" customHeight="1">
      <c r="A477" s="64"/>
      <c r="B477" s="61"/>
    </row>
    <row r="478" ht="13.5" customHeight="1">
      <c r="A478" s="64"/>
      <c r="B478" s="61"/>
    </row>
    <row r="479" ht="13.5" customHeight="1">
      <c r="A479" s="64"/>
      <c r="B479" s="61"/>
    </row>
    <row r="480" ht="13.5" customHeight="1">
      <c r="A480" s="64"/>
      <c r="B480" s="61"/>
    </row>
    <row r="481" ht="13.5" customHeight="1">
      <c r="A481" s="64"/>
      <c r="B481" s="61"/>
    </row>
    <row r="482" ht="13.5" customHeight="1">
      <c r="A482" s="64"/>
      <c r="B482" s="61"/>
    </row>
    <row r="483" ht="13.5" customHeight="1">
      <c r="A483" s="64"/>
      <c r="B483" s="61"/>
    </row>
    <row r="484" ht="13.5" customHeight="1">
      <c r="A484" s="64"/>
      <c r="B484" s="61"/>
    </row>
    <row r="485" ht="13.5" customHeight="1">
      <c r="A485" s="64"/>
      <c r="B485" s="61"/>
    </row>
    <row r="486" ht="13.5" customHeight="1">
      <c r="A486" s="64"/>
      <c r="B486" s="61"/>
    </row>
    <row r="487" ht="13.5" customHeight="1">
      <c r="A487" s="64"/>
      <c r="B487" s="61"/>
    </row>
    <row r="488" ht="13.5" customHeight="1">
      <c r="A488" s="64"/>
      <c r="B488" s="61"/>
    </row>
    <row r="489" ht="13.5" customHeight="1">
      <c r="A489" s="64"/>
      <c r="B489" s="61"/>
    </row>
    <row r="490" ht="13.5" customHeight="1">
      <c r="A490" s="64"/>
      <c r="B490" s="61"/>
    </row>
    <row r="491" ht="13.5" customHeight="1">
      <c r="A491" s="64"/>
      <c r="B491" s="61"/>
    </row>
    <row r="492" ht="13.5" customHeight="1">
      <c r="A492" s="64"/>
      <c r="B492" s="61"/>
    </row>
    <row r="493" ht="13.5" customHeight="1">
      <c r="A493" s="64"/>
      <c r="B493" s="61"/>
    </row>
    <row r="494" ht="13.5" customHeight="1">
      <c r="A494" s="64"/>
      <c r="B494" s="61"/>
    </row>
    <row r="495" ht="13.5" customHeight="1">
      <c r="A495" s="64"/>
      <c r="B495" s="61"/>
    </row>
    <row r="496" ht="13.5" customHeight="1">
      <c r="A496" s="64"/>
      <c r="B496" s="61"/>
    </row>
    <row r="497" ht="13.5" customHeight="1">
      <c r="A497" s="64"/>
      <c r="B497" s="61"/>
    </row>
    <row r="498" ht="13.5" customHeight="1">
      <c r="A498" s="64"/>
      <c r="B498" s="61"/>
    </row>
    <row r="499" ht="13.5" customHeight="1">
      <c r="A499" s="64"/>
      <c r="B499" s="61"/>
    </row>
    <row r="500" ht="13.5" customHeight="1">
      <c r="A500" s="64"/>
      <c r="B500" s="61"/>
    </row>
    <row r="501" ht="13.5" customHeight="1">
      <c r="A501" s="64"/>
      <c r="B501" s="61"/>
    </row>
    <row r="502" ht="13.5" customHeight="1">
      <c r="A502" s="64"/>
      <c r="B502" s="61"/>
    </row>
    <row r="503" ht="13.5" customHeight="1">
      <c r="A503" s="64"/>
      <c r="B503" s="61"/>
    </row>
    <row r="504" ht="13.5" customHeight="1">
      <c r="A504" s="64"/>
      <c r="B504" s="61"/>
    </row>
    <row r="505" ht="13.5" customHeight="1">
      <c r="A505" s="64"/>
      <c r="B505" s="61"/>
    </row>
    <row r="506" ht="13.5" customHeight="1">
      <c r="A506" s="64"/>
      <c r="B506" s="61"/>
    </row>
    <row r="507" ht="13.5" customHeight="1">
      <c r="A507" s="64"/>
      <c r="B507" s="61"/>
    </row>
    <row r="508" ht="13.5" customHeight="1">
      <c r="A508" s="64"/>
      <c r="B508" s="61"/>
    </row>
    <row r="509" ht="13.5" customHeight="1">
      <c r="A509" s="64"/>
      <c r="B509" s="61"/>
    </row>
    <row r="510" ht="13.5" customHeight="1">
      <c r="A510" s="64"/>
      <c r="B510" s="61"/>
    </row>
    <row r="511" ht="13.5" customHeight="1">
      <c r="A511" s="64"/>
      <c r="B511" s="61"/>
    </row>
    <row r="512" ht="13.5" customHeight="1">
      <c r="A512" s="64"/>
      <c r="B512" s="61"/>
    </row>
    <row r="513" ht="13.5" customHeight="1">
      <c r="A513" s="64"/>
      <c r="B513" s="61"/>
    </row>
    <row r="514" ht="13.5" customHeight="1">
      <c r="A514" s="64"/>
      <c r="B514" s="61"/>
    </row>
    <row r="515" ht="13.5" customHeight="1">
      <c r="A515" s="64"/>
      <c r="B515" s="61"/>
    </row>
    <row r="516" ht="13.5" customHeight="1">
      <c r="A516" s="64"/>
      <c r="B516" s="61"/>
    </row>
    <row r="517" ht="13.5" customHeight="1">
      <c r="A517" s="64"/>
      <c r="B517" s="61"/>
    </row>
    <row r="518" ht="13.5" customHeight="1">
      <c r="A518" s="64"/>
      <c r="B518" s="61"/>
    </row>
    <row r="519" ht="13.5" customHeight="1">
      <c r="A519" s="64"/>
      <c r="B519" s="61"/>
    </row>
    <row r="520" ht="13.5" customHeight="1">
      <c r="A520" s="64"/>
      <c r="B520" s="61"/>
    </row>
    <row r="521" ht="13.5" customHeight="1">
      <c r="A521" s="64"/>
      <c r="B521" s="61"/>
    </row>
    <row r="522" ht="13.5" customHeight="1">
      <c r="A522" s="64"/>
      <c r="B522" s="61"/>
    </row>
    <row r="523" ht="13.5" customHeight="1">
      <c r="A523" s="64"/>
      <c r="B523" s="61"/>
    </row>
    <row r="524" ht="13.5" customHeight="1">
      <c r="A524" s="64"/>
      <c r="B524" s="61"/>
    </row>
    <row r="525" ht="13.5" customHeight="1">
      <c r="A525" s="64"/>
      <c r="B525" s="61"/>
    </row>
    <row r="526" ht="13.5" customHeight="1">
      <c r="A526" s="64"/>
      <c r="B526" s="61"/>
    </row>
    <row r="527" ht="13.5" customHeight="1">
      <c r="A527" s="64"/>
      <c r="B527" s="61"/>
    </row>
    <row r="528" ht="13.5" customHeight="1">
      <c r="A528" s="64"/>
      <c r="B528" s="61"/>
    </row>
    <row r="529" ht="13.5" customHeight="1">
      <c r="A529" s="64"/>
      <c r="B529" s="61"/>
    </row>
    <row r="530" ht="13.5" customHeight="1">
      <c r="A530" s="64"/>
      <c r="B530" s="61"/>
    </row>
    <row r="531" ht="13.5" customHeight="1">
      <c r="A531" s="64"/>
      <c r="B531" s="61"/>
    </row>
    <row r="532" ht="13.5" customHeight="1">
      <c r="A532" s="64"/>
      <c r="B532" s="61"/>
    </row>
    <row r="533" ht="13.5" customHeight="1">
      <c r="A533" s="64"/>
      <c r="B533" s="61"/>
    </row>
    <row r="534" ht="13.5" customHeight="1">
      <c r="A534" s="64"/>
      <c r="B534" s="61"/>
    </row>
    <row r="535" ht="13.5" customHeight="1">
      <c r="A535" s="64"/>
      <c r="B535" s="61"/>
    </row>
    <row r="536" ht="13.5" customHeight="1">
      <c r="A536" s="64"/>
      <c r="B536" s="61"/>
    </row>
    <row r="537" ht="13.5" customHeight="1">
      <c r="A537" s="64"/>
      <c r="B537" s="61"/>
    </row>
    <row r="538" ht="13.5" customHeight="1">
      <c r="A538" s="64"/>
      <c r="B538" s="61"/>
    </row>
    <row r="539" ht="13.5" customHeight="1">
      <c r="A539" s="64"/>
      <c r="B539" s="61"/>
    </row>
    <row r="540" ht="13.5" customHeight="1">
      <c r="A540" s="64"/>
      <c r="B540" s="61"/>
    </row>
    <row r="541" ht="13.5" customHeight="1">
      <c r="A541" s="64"/>
      <c r="B541" s="61"/>
    </row>
    <row r="542" ht="13.5" customHeight="1">
      <c r="A542" s="64"/>
      <c r="B542" s="61"/>
    </row>
    <row r="543" ht="13.5" customHeight="1">
      <c r="A543" s="64"/>
      <c r="B543" s="61"/>
    </row>
    <row r="544" ht="13.5" customHeight="1">
      <c r="A544" s="64"/>
      <c r="B544" s="61"/>
    </row>
    <row r="545" ht="13.5" customHeight="1">
      <c r="A545" s="64"/>
      <c r="B545" s="61"/>
    </row>
    <row r="546" ht="13.5" customHeight="1">
      <c r="A546" s="64"/>
      <c r="B546" s="61"/>
    </row>
    <row r="547" ht="13.5" customHeight="1">
      <c r="A547" s="64"/>
      <c r="B547" s="61"/>
    </row>
    <row r="548" ht="13.5" customHeight="1">
      <c r="A548" s="64"/>
      <c r="B548" s="61"/>
    </row>
    <row r="549" ht="13.5" customHeight="1">
      <c r="A549" s="64"/>
      <c r="B549" s="61"/>
    </row>
    <row r="550" ht="13.5" customHeight="1">
      <c r="A550" s="64"/>
      <c r="B550" s="61"/>
    </row>
    <row r="551" ht="13.5" customHeight="1">
      <c r="A551" s="64"/>
      <c r="B551" s="61"/>
    </row>
    <row r="552" ht="13.5" customHeight="1">
      <c r="A552" s="64"/>
      <c r="B552" s="61"/>
    </row>
    <row r="553" ht="13.5" customHeight="1">
      <c r="A553" s="64"/>
      <c r="B553" s="61"/>
    </row>
    <row r="554" ht="13.5" customHeight="1">
      <c r="A554" s="64"/>
      <c r="B554" s="61"/>
    </row>
    <row r="555" ht="13.5" customHeight="1">
      <c r="A555" s="64"/>
      <c r="B555" s="61"/>
    </row>
    <row r="556" ht="13.5" customHeight="1">
      <c r="A556" s="64"/>
      <c r="B556" s="61"/>
    </row>
    <row r="557" ht="13.5" customHeight="1">
      <c r="A557" s="64"/>
      <c r="B557" s="61"/>
    </row>
    <row r="558" ht="13.5" customHeight="1">
      <c r="A558" s="64"/>
      <c r="B558" s="61"/>
    </row>
    <row r="559" ht="13.5" customHeight="1">
      <c r="A559" s="64"/>
      <c r="B559" s="61"/>
    </row>
    <row r="560" ht="13.5" customHeight="1">
      <c r="A560" s="64"/>
      <c r="B560" s="61"/>
    </row>
    <row r="561" ht="13.5" customHeight="1">
      <c r="A561" s="64"/>
      <c r="B561" s="61"/>
    </row>
    <row r="562" ht="13.5" customHeight="1">
      <c r="A562" s="64"/>
      <c r="B562" s="61"/>
    </row>
    <row r="563" ht="13.5" customHeight="1">
      <c r="A563" s="64"/>
      <c r="B563" s="61"/>
    </row>
    <row r="564" ht="13.5" customHeight="1">
      <c r="A564" s="64"/>
      <c r="B564" s="61"/>
    </row>
    <row r="565" ht="13.5" customHeight="1">
      <c r="A565" s="64"/>
      <c r="B565" s="61"/>
    </row>
    <row r="566" ht="13.5" customHeight="1">
      <c r="A566" s="64"/>
      <c r="B566" s="61"/>
    </row>
    <row r="567" ht="13.5" customHeight="1">
      <c r="A567" s="64"/>
      <c r="B567" s="61"/>
    </row>
    <row r="568" ht="13.5" customHeight="1">
      <c r="A568" s="64"/>
      <c r="B568" s="61"/>
    </row>
    <row r="569" ht="13.5" customHeight="1">
      <c r="A569" s="64"/>
      <c r="B569" s="61"/>
    </row>
    <row r="570" ht="13.5" customHeight="1">
      <c r="A570" s="64"/>
      <c r="B570" s="61"/>
    </row>
    <row r="571" ht="13.5" customHeight="1">
      <c r="A571" s="64"/>
      <c r="B571" s="61"/>
    </row>
    <row r="572" ht="13.5" customHeight="1">
      <c r="A572" s="64"/>
      <c r="B572" s="61"/>
    </row>
    <row r="573" ht="13.5" customHeight="1">
      <c r="A573" s="64"/>
      <c r="B573" s="61"/>
    </row>
    <row r="574" ht="13.5" customHeight="1">
      <c r="A574" s="64"/>
      <c r="B574" s="61"/>
    </row>
    <row r="575" ht="13.5" customHeight="1">
      <c r="A575" s="64"/>
      <c r="B575" s="61"/>
    </row>
    <row r="576" ht="13.5" customHeight="1">
      <c r="A576" s="64"/>
      <c r="B576" s="61"/>
    </row>
    <row r="577" ht="13.5" customHeight="1">
      <c r="A577" s="64"/>
      <c r="B577" s="61"/>
    </row>
    <row r="578" ht="13.5" customHeight="1">
      <c r="A578" s="64"/>
      <c r="B578" s="61"/>
    </row>
    <row r="579" ht="13.5" customHeight="1">
      <c r="A579" s="64"/>
      <c r="B579" s="61"/>
    </row>
    <row r="580" ht="13.5" customHeight="1">
      <c r="A580" s="64"/>
      <c r="B580" s="61"/>
    </row>
    <row r="581" ht="13.5" customHeight="1">
      <c r="A581" s="64"/>
      <c r="B581" s="61"/>
    </row>
    <row r="582" ht="13.5" customHeight="1">
      <c r="A582" s="64"/>
      <c r="B582" s="61"/>
    </row>
    <row r="583" ht="13.5" customHeight="1">
      <c r="A583" s="64"/>
      <c r="B583" s="61"/>
    </row>
    <row r="584" ht="13.5" customHeight="1">
      <c r="A584" s="64"/>
      <c r="B584" s="61"/>
    </row>
    <row r="585" ht="13.5" customHeight="1">
      <c r="A585" s="64"/>
      <c r="B585" s="61"/>
    </row>
    <row r="586" ht="13.5" customHeight="1">
      <c r="A586" s="64"/>
      <c r="B586" s="61"/>
    </row>
    <row r="587" ht="13.5" customHeight="1">
      <c r="A587" s="64"/>
      <c r="B587" s="61"/>
    </row>
    <row r="588" ht="13.5" customHeight="1">
      <c r="A588" s="64"/>
      <c r="B588" s="61"/>
    </row>
    <row r="589" ht="13.5" customHeight="1">
      <c r="A589" s="64"/>
      <c r="B589" s="61"/>
    </row>
    <row r="590" ht="13.5" customHeight="1">
      <c r="A590" s="64"/>
      <c r="B590" s="61"/>
    </row>
    <row r="591" ht="13.5" customHeight="1">
      <c r="A591" s="64"/>
      <c r="B591" s="61"/>
    </row>
    <row r="592" ht="13.5" customHeight="1">
      <c r="A592" s="64"/>
      <c r="B592" s="61"/>
    </row>
    <row r="593" ht="13.5" customHeight="1">
      <c r="A593" s="64"/>
      <c r="B593" s="61"/>
    </row>
    <row r="594" ht="13.5" customHeight="1">
      <c r="A594" s="64"/>
      <c r="B594" s="61"/>
    </row>
    <row r="595" ht="13.5" customHeight="1">
      <c r="A595" s="64"/>
      <c r="B595" s="61"/>
    </row>
    <row r="596" ht="13.5" customHeight="1">
      <c r="A596" s="64"/>
      <c r="B596" s="61"/>
    </row>
    <row r="597" ht="13.5" customHeight="1">
      <c r="A597" s="64"/>
      <c r="B597" s="61"/>
    </row>
    <row r="598" ht="13.5" customHeight="1">
      <c r="A598" s="64"/>
      <c r="B598" s="61"/>
    </row>
    <row r="599" ht="13.5" customHeight="1">
      <c r="A599" s="64"/>
      <c r="B599" s="61"/>
    </row>
    <row r="600" ht="13.5" customHeight="1">
      <c r="A600" s="64"/>
      <c r="B600" s="61"/>
    </row>
    <row r="601" ht="13.5" customHeight="1">
      <c r="A601" s="64"/>
      <c r="B601" s="61"/>
    </row>
    <row r="602" ht="13.5" customHeight="1">
      <c r="A602" s="64"/>
      <c r="B602" s="61"/>
    </row>
    <row r="603" ht="13.5" customHeight="1">
      <c r="A603" s="64"/>
      <c r="B603" s="61"/>
    </row>
    <row r="604" ht="13.5" customHeight="1">
      <c r="A604" s="64"/>
      <c r="B604" s="61"/>
    </row>
    <row r="605" ht="13.5" customHeight="1">
      <c r="A605" s="64"/>
      <c r="B605" s="61"/>
    </row>
    <row r="606" ht="13.5" customHeight="1">
      <c r="A606" s="64"/>
      <c r="B606" s="61"/>
    </row>
    <row r="607" ht="13.5" customHeight="1">
      <c r="A607" s="64"/>
      <c r="B607" s="61"/>
    </row>
    <row r="608" ht="13.5" customHeight="1">
      <c r="A608" s="64"/>
      <c r="B608" s="61"/>
    </row>
    <row r="609" ht="13.5" customHeight="1">
      <c r="A609" s="64"/>
      <c r="B609" s="61"/>
    </row>
    <row r="610" ht="13.5" customHeight="1">
      <c r="A610" s="64"/>
      <c r="B610" s="61"/>
    </row>
    <row r="611" ht="13.5" customHeight="1">
      <c r="A611" s="64"/>
      <c r="B611" s="61"/>
    </row>
    <row r="612" ht="13.5" customHeight="1">
      <c r="A612" s="64"/>
      <c r="B612" s="61"/>
    </row>
    <row r="613" ht="13.5" customHeight="1">
      <c r="A613" s="64"/>
      <c r="B613" s="61"/>
    </row>
    <row r="614" ht="13.5" customHeight="1">
      <c r="A614" s="64"/>
      <c r="B614" s="61"/>
    </row>
    <row r="615" ht="13.5" customHeight="1">
      <c r="A615" s="64"/>
      <c r="B615" s="61"/>
    </row>
    <row r="616" ht="13.5" customHeight="1">
      <c r="A616" s="64"/>
      <c r="B616" s="61"/>
    </row>
    <row r="617" ht="13.5" customHeight="1">
      <c r="A617" s="64"/>
      <c r="B617" s="61"/>
    </row>
    <row r="618" ht="13.5" customHeight="1">
      <c r="A618" s="64"/>
      <c r="B618" s="61"/>
    </row>
    <row r="619" ht="13.5" customHeight="1">
      <c r="A619" s="64"/>
      <c r="B619" s="61"/>
    </row>
    <row r="620" ht="13.5" customHeight="1">
      <c r="A620" s="64"/>
      <c r="B620" s="61"/>
    </row>
    <row r="621" ht="13.5" customHeight="1">
      <c r="A621" s="64"/>
      <c r="B621" s="61"/>
    </row>
    <row r="622" ht="13.5" customHeight="1">
      <c r="A622" s="64"/>
      <c r="B622" s="61"/>
    </row>
    <row r="623" ht="13.5" customHeight="1">
      <c r="A623" s="64"/>
      <c r="B623" s="61"/>
    </row>
    <row r="624" ht="13.5" customHeight="1">
      <c r="A624" s="64"/>
      <c r="B624" s="61"/>
    </row>
    <row r="625" ht="13.5" customHeight="1">
      <c r="A625" s="64"/>
      <c r="B625" s="61"/>
    </row>
    <row r="626" ht="13.5" customHeight="1">
      <c r="A626" s="64"/>
      <c r="B626" s="61"/>
    </row>
    <row r="627" ht="13.5" customHeight="1">
      <c r="A627" s="64"/>
      <c r="B627" s="61"/>
    </row>
    <row r="628" ht="13.5" customHeight="1">
      <c r="A628" s="64"/>
      <c r="B628" s="61"/>
    </row>
    <row r="629" ht="13.5" customHeight="1">
      <c r="A629" s="64"/>
      <c r="B629" s="61"/>
    </row>
    <row r="630" ht="13.5" customHeight="1">
      <c r="A630" s="64"/>
      <c r="B630" s="61"/>
    </row>
    <row r="631" ht="13.5" customHeight="1">
      <c r="A631" s="64"/>
      <c r="B631" s="61"/>
    </row>
    <row r="632" ht="13.5" customHeight="1">
      <c r="A632" s="64"/>
      <c r="B632" s="61"/>
    </row>
    <row r="633" ht="13.5" customHeight="1">
      <c r="A633" s="64"/>
      <c r="B633" s="61"/>
    </row>
    <row r="634" ht="13.5" customHeight="1">
      <c r="A634" s="64"/>
      <c r="B634" s="61"/>
    </row>
    <row r="635" ht="13.5" customHeight="1">
      <c r="A635" s="64"/>
      <c r="B635" s="61"/>
    </row>
    <row r="636" ht="13.5" customHeight="1">
      <c r="A636" s="64"/>
      <c r="B636" s="61"/>
    </row>
    <row r="637" ht="13.5" customHeight="1">
      <c r="A637" s="64"/>
      <c r="B637" s="61"/>
    </row>
    <row r="638" ht="13.5" customHeight="1">
      <c r="A638" s="64"/>
      <c r="B638" s="61"/>
    </row>
    <row r="639" ht="13.5" customHeight="1">
      <c r="A639" s="64"/>
      <c r="B639" s="61"/>
    </row>
    <row r="640" ht="13.5" customHeight="1">
      <c r="A640" s="64"/>
      <c r="B640" s="61"/>
    </row>
    <row r="641" ht="13.5" customHeight="1">
      <c r="A641" s="64"/>
      <c r="B641" s="61"/>
    </row>
    <row r="642" ht="13.5" customHeight="1">
      <c r="A642" s="64"/>
      <c r="B642" s="61"/>
    </row>
    <row r="643" ht="13.5" customHeight="1">
      <c r="A643" s="64"/>
      <c r="B643" s="61"/>
    </row>
    <row r="644" ht="13.5" customHeight="1">
      <c r="A644" s="64"/>
      <c r="B644" s="61"/>
    </row>
    <row r="645" ht="13.5" customHeight="1">
      <c r="A645" s="64"/>
      <c r="B645" s="61"/>
    </row>
    <row r="646" ht="13.5" customHeight="1">
      <c r="A646" s="64"/>
      <c r="B646" s="61"/>
    </row>
    <row r="647" ht="13.5" customHeight="1">
      <c r="A647" s="64"/>
      <c r="B647" s="61"/>
    </row>
    <row r="648" ht="13.5" customHeight="1">
      <c r="A648" s="64"/>
      <c r="B648" s="61"/>
    </row>
    <row r="649" ht="13.5" customHeight="1">
      <c r="A649" s="64"/>
      <c r="B649" s="61"/>
    </row>
    <row r="650" ht="13.5" customHeight="1">
      <c r="A650" s="64"/>
      <c r="B650" s="61"/>
    </row>
    <row r="651" ht="13.5" customHeight="1">
      <c r="A651" s="64"/>
      <c r="B651" s="61"/>
    </row>
    <row r="652" ht="13.5" customHeight="1">
      <c r="A652" s="64"/>
      <c r="B652" s="61"/>
    </row>
    <row r="653" ht="13.5" customHeight="1">
      <c r="A653" s="64"/>
      <c r="B653" s="61"/>
    </row>
    <row r="654" ht="13.5" customHeight="1">
      <c r="A654" s="64"/>
      <c r="B654" s="61"/>
    </row>
    <row r="655" ht="13.5" customHeight="1">
      <c r="A655" s="64"/>
      <c r="B655" s="61"/>
    </row>
    <row r="656" ht="13.5" customHeight="1">
      <c r="A656" s="64"/>
      <c r="B656" s="61"/>
    </row>
    <row r="657" ht="13.5" customHeight="1">
      <c r="A657" s="64"/>
      <c r="B657" s="61"/>
    </row>
    <row r="658" ht="13.5" customHeight="1">
      <c r="A658" s="64"/>
      <c r="B658" s="61"/>
    </row>
    <row r="659" ht="13.5" customHeight="1">
      <c r="A659" s="64"/>
      <c r="B659" s="61"/>
    </row>
    <row r="660" ht="13.5" customHeight="1">
      <c r="A660" s="64"/>
      <c r="B660" s="61"/>
    </row>
    <row r="661" ht="13.5" customHeight="1">
      <c r="A661" s="64"/>
      <c r="B661" s="61"/>
    </row>
    <row r="662" ht="13.5" customHeight="1">
      <c r="A662" s="64"/>
      <c r="B662" s="61"/>
    </row>
    <row r="663" ht="13.5" customHeight="1">
      <c r="A663" s="64"/>
      <c r="B663" s="61"/>
    </row>
    <row r="664" ht="13.5" customHeight="1">
      <c r="A664" s="64"/>
      <c r="B664" s="61"/>
    </row>
    <row r="665" ht="13.5" customHeight="1">
      <c r="A665" s="64"/>
      <c r="B665" s="61"/>
    </row>
    <row r="666" ht="13.5" customHeight="1">
      <c r="A666" s="64"/>
      <c r="B666" s="61"/>
    </row>
    <row r="667" ht="13.5" customHeight="1">
      <c r="A667" s="64"/>
      <c r="B667" s="61"/>
    </row>
    <row r="668" ht="13.5" customHeight="1">
      <c r="A668" s="64"/>
      <c r="B668" s="61"/>
    </row>
    <row r="669" ht="13.5" customHeight="1">
      <c r="A669" s="64"/>
      <c r="B669" s="61"/>
    </row>
    <row r="670" ht="13.5" customHeight="1">
      <c r="A670" s="64"/>
      <c r="B670" s="61"/>
    </row>
    <row r="671" ht="13.5" customHeight="1">
      <c r="A671" s="64"/>
      <c r="B671" s="61"/>
    </row>
    <row r="672" ht="13.5" customHeight="1">
      <c r="A672" s="64"/>
      <c r="B672" s="61"/>
    </row>
    <row r="673" ht="13.5" customHeight="1">
      <c r="A673" s="64"/>
      <c r="B673" s="61"/>
    </row>
    <row r="674" ht="13.5" customHeight="1">
      <c r="A674" s="64"/>
      <c r="B674" s="61"/>
    </row>
    <row r="675" ht="13.5" customHeight="1">
      <c r="A675" s="64"/>
      <c r="B675" s="61"/>
    </row>
    <row r="676" ht="13.5" customHeight="1">
      <c r="A676" s="64"/>
      <c r="B676" s="61"/>
    </row>
    <row r="677" ht="13.5" customHeight="1">
      <c r="A677" s="64"/>
      <c r="B677" s="61"/>
    </row>
    <row r="678" ht="13.5" customHeight="1">
      <c r="A678" s="64"/>
      <c r="B678" s="61"/>
    </row>
    <row r="679" ht="13.5" customHeight="1">
      <c r="A679" s="64"/>
      <c r="B679" s="61"/>
    </row>
    <row r="680" ht="13.5" customHeight="1">
      <c r="A680" s="64"/>
      <c r="B680" s="61"/>
    </row>
    <row r="681" ht="13.5" customHeight="1">
      <c r="A681" s="64"/>
      <c r="B681" s="61"/>
    </row>
    <row r="682" ht="13.5" customHeight="1">
      <c r="A682" s="64"/>
      <c r="B682" s="61"/>
    </row>
    <row r="683" ht="13.5" customHeight="1">
      <c r="A683" s="64"/>
      <c r="B683" s="61"/>
    </row>
    <row r="684" ht="13.5" customHeight="1">
      <c r="A684" s="64"/>
      <c r="B684" s="61"/>
    </row>
    <row r="685" ht="13.5" customHeight="1">
      <c r="A685" s="64"/>
      <c r="B685" s="61"/>
    </row>
    <row r="686" ht="13.5" customHeight="1">
      <c r="A686" s="64"/>
      <c r="B686" s="61"/>
    </row>
    <row r="687" ht="13.5" customHeight="1">
      <c r="A687" s="64"/>
      <c r="B687" s="61"/>
    </row>
    <row r="688" ht="13.5" customHeight="1">
      <c r="A688" s="64"/>
      <c r="B688" s="61"/>
    </row>
    <row r="689" ht="13.5" customHeight="1">
      <c r="A689" s="64"/>
      <c r="B689" s="61"/>
    </row>
    <row r="690" ht="13.5" customHeight="1">
      <c r="A690" s="64"/>
      <c r="B690" s="61"/>
    </row>
    <row r="691" ht="13.5" customHeight="1">
      <c r="A691" s="64"/>
      <c r="B691" s="61"/>
    </row>
    <row r="692" ht="13.5" customHeight="1">
      <c r="A692" s="64"/>
      <c r="B692" s="61"/>
    </row>
    <row r="693" ht="13.5" customHeight="1">
      <c r="A693" s="64"/>
      <c r="B693" s="61"/>
    </row>
    <row r="694" ht="13.5" customHeight="1">
      <c r="A694" s="64"/>
      <c r="B694" s="61"/>
    </row>
    <row r="695" ht="13.5" customHeight="1">
      <c r="A695" s="64"/>
      <c r="B695" s="61"/>
    </row>
    <row r="696" ht="13.5" customHeight="1">
      <c r="A696" s="64"/>
      <c r="B696" s="61"/>
    </row>
    <row r="697" ht="13.5" customHeight="1">
      <c r="A697" s="64"/>
      <c r="B697" s="61"/>
    </row>
    <row r="698" ht="13.5" customHeight="1">
      <c r="A698" s="64"/>
      <c r="B698" s="61"/>
    </row>
    <row r="699" ht="13.5" customHeight="1">
      <c r="A699" s="64"/>
      <c r="B699" s="61"/>
    </row>
    <row r="700" ht="13.5" customHeight="1">
      <c r="A700" s="64"/>
      <c r="B700" s="61"/>
    </row>
    <row r="701" ht="13.5" customHeight="1">
      <c r="A701" s="64"/>
      <c r="B701" s="61"/>
    </row>
    <row r="702" ht="13.5" customHeight="1">
      <c r="A702" s="64"/>
      <c r="B702" s="61"/>
    </row>
    <row r="703" ht="13.5" customHeight="1">
      <c r="A703" s="64"/>
      <c r="B703" s="61"/>
    </row>
    <row r="704" ht="13.5" customHeight="1">
      <c r="A704" s="64"/>
      <c r="B704" s="61"/>
    </row>
    <row r="705" ht="13.5" customHeight="1">
      <c r="A705" s="64"/>
      <c r="B705" s="61"/>
    </row>
    <row r="706" ht="13.5" customHeight="1">
      <c r="A706" s="64"/>
      <c r="B706" s="61"/>
    </row>
    <row r="707" ht="13.5" customHeight="1">
      <c r="A707" s="64"/>
      <c r="B707" s="61"/>
    </row>
    <row r="708" ht="13.5" customHeight="1">
      <c r="A708" s="64"/>
      <c r="B708" s="61"/>
    </row>
    <row r="709" ht="13.5" customHeight="1">
      <c r="A709" s="64"/>
      <c r="B709" s="61"/>
    </row>
    <row r="710" ht="13.5" customHeight="1">
      <c r="A710" s="64"/>
      <c r="B710" s="61"/>
    </row>
    <row r="711" ht="13.5" customHeight="1">
      <c r="A711" s="64"/>
      <c r="B711" s="61"/>
    </row>
    <row r="712" ht="13.5" customHeight="1">
      <c r="A712" s="64"/>
      <c r="B712" s="61"/>
    </row>
    <row r="713" ht="13.5" customHeight="1">
      <c r="A713" s="64"/>
      <c r="B713" s="61"/>
    </row>
    <row r="714" ht="13.5" customHeight="1">
      <c r="A714" s="64"/>
      <c r="B714" s="61"/>
    </row>
    <row r="715" ht="13.5" customHeight="1">
      <c r="A715" s="64"/>
      <c r="B715" s="61"/>
    </row>
    <row r="716" ht="13.5" customHeight="1">
      <c r="A716" s="64"/>
      <c r="B716" s="61"/>
    </row>
    <row r="717" ht="13.5" customHeight="1">
      <c r="A717" s="64"/>
      <c r="B717" s="61"/>
    </row>
    <row r="718" ht="13.5" customHeight="1">
      <c r="A718" s="64"/>
      <c r="B718" s="61"/>
    </row>
    <row r="719" ht="13.5" customHeight="1">
      <c r="A719" s="64"/>
      <c r="B719" s="61"/>
    </row>
    <row r="720" ht="13.5" customHeight="1">
      <c r="A720" s="64"/>
      <c r="B720" s="61"/>
    </row>
    <row r="721" ht="13.5" customHeight="1">
      <c r="A721" s="64"/>
      <c r="B721" s="61"/>
    </row>
    <row r="722" ht="13.5" customHeight="1">
      <c r="A722" s="64"/>
      <c r="B722" s="61"/>
    </row>
    <row r="723" ht="13.5" customHeight="1">
      <c r="A723" s="64"/>
      <c r="B723" s="61"/>
    </row>
    <row r="724" ht="13.5" customHeight="1">
      <c r="A724" s="64"/>
      <c r="B724" s="61"/>
    </row>
    <row r="725" ht="13.5" customHeight="1">
      <c r="A725" s="64"/>
      <c r="B725" s="61"/>
    </row>
    <row r="726" ht="13.5" customHeight="1">
      <c r="A726" s="64"/>
      <c r="B726" s="61"/>
    </row>
    <row r="727" ht="13.5" customHeight="1">
      <c r="A727" s="64"/>
      <c r="B727" s="61"/>
    </row>
    <row r="728" ht="13.5" customHeight="1">
      <c r="A728" s="64"/>
      <c r="B728" s="61"/>
    </row>
    <row r="729" ht="13.5" customHeight="1">
      <c r="A729" s="64"/>
      <c r="B729" s="61"/>
    </row>
    <row r="730" ht="13.5" customHeight="1">
      <c r="A730" s="64"/>
      <c r="B730" s="61"/>
    </row>
    <row r="731" ht="13.5" customHeight="1">
      <c r="A731" s="64"/>
      <c r="B731" s="61"/>
    </row>
    <row r="732" ht="13.5" customHeight="1">
      <c r="A732" s="64"/>
      <c r="B732" s="61"/>
    </row>
    <row r="733" ht="13.5" customHeight="1">
      <c r="A733" s="64"/>
      <c r="B733" s="61"/>
    </row>
    <row r="734" ht="13.5" customHeight="1">
      <c r="A734" s="64"/>
      <c r="B734" s="61"/>
    </row>
    <row r="735" ht="13.5" customHeight="1">
      <c r="A735" s="64"/>
      <c r="B735" s="61"/>
    </row>
    <row r="736" ht="13.5" customHeight="1">
      <c r="A736" s="64"/>
      <c r="B736" s="61"/>
    </row>
    <row r="737" ht="13.5" customHeight="1">
      <c r="A737" s="64"/>
      <c r="B737" s="61"/>
    </row>
    <row r="738" ht="13.5" customHeight="1">
      <c r="A738" s="64"/>
      <c r="B738" s="61"/>
    </row>
    <row r="739" ht="13.5" customHeight="1">
      <c r="A739" s="64"/>
      <c r="B739" s="61"/>
    </row>
    <row r="740" ht="13.5" customHeight="1">
      <c r="A740" s="64"/>
      <c r="B740" s="61"/>
    </row>
    <row r="741" ht="13.5" customHeight="1">
      <c r="A741" s="64"/>
      <c r="B741" s="61"/>
    </row>
    <row r="742" ht="13.5" customHeight="1">
      <c r="A742" s="64"/>
      <c r="B742" s="61"/>
    </row>
    <row r="743" ht="13.5" customHeight="1">
      <c r="A743" s="64"/>
      <c r="B743" s="61"/>
    </row>
    <row r="744" ht="13.5" customHeight="1">
      <c r="A744" s="64"/>
      <c r="B744" s="61"/>
    </row>
    <row r="745" ht="13.5" customHeight="1">
      <c r="A745" s="64"/>
      <c r="B745" s="61"/>
    </row>
    <row r="746" ht="13.5" customHeight="1">
      <c r="A746" s="64"/>
      <c r="B746" s="61"/>
    </row>
    <row r="747" ht="13.5" customHeight="1">
      <c r="A747" s="64"/>
      <c r="B747" s="61"/>
    </row>
    <row r="748" ht="13.5" customHeight="1">
      <c r="A748" s="64"/>
      <c r="B748" s="61"/>
    </row>
    <row r="749" ht="13.5" customHeight="1">
      <c r="A749" s="64"/>
      <c r="B749" s="61"/>
    </row>
    <row r="750" ht="13.5" customHeight="1">
      <c r="A750" s="64"/>
      <c r="B750" s="61"/>
    </row>
    <row r="751" ht="13.5" customHeight="1">
      <c r="A751" s="64"/>
      <c r="B751" s="61"/>
    </row>
    <row r="752" ht="13.5" customHeight="1">
      <c r="A752" s="64"/>
      <c r="B752" s="61"/>
    </row>
    <row r="753" ht="13.5" customHeight="1">
      <c r="A753" s="64"/>
      <c r="B753" s="61"/>
    </row>
    <row r="754" ht="13.5" customHeight="1">
      <c r="A754" s="64"/>
      <c r="B754" s="61"/>
    </row>
    <row r="755" ht="13.5" customHeight="1">
      <c r="A755" s="64"/>
      <c r="B755" s="61"/>
    </row>
    <row r="756" ht="13.5" customHeight="1">
      <c r="A756" s="64"/>
      <c r="B756" s="61"/>
    </row>
    <row r="757" ht="13.5" customHeight="1">
      <c r="A757" s="64"/>
      <c r="B757" s="61"/>
    </row>
    <row r="758" ht="13.5" customHeight="1">
      <c r="A758" s="64"/>
      <c r="B758" s="61"/>
    </row>
    <row r="759" ht="13.5" customHeight="1">
      <c r="A759" s="64"/>
      <c r="B759" s="61"/>
    </row>
    <row r="760" ht="13.5" customHeight="1">
      <c r="A760" s="64"/>
      <c r="B760" s="61"/>
    </row>
    <row r="761" ht="13.5" customHeight="1">
      <c r="A761" s="64"/>
      <c r="B761" s="61"/>
    </row>
    <row r="762" ht="13.5" customHeight="1">
      <c r="A762" s="64"/>
      <c r="B762" s="61"/>
    </row>
    <row r="763" ht="13.5" customHeight="1">
      <c r="A763" s="64"/>
      <c r="B763" s="61"/>
    </row>
    <row r="764" ht="13.5" customHeight="1">
      <c r="A764" s="64"/>
      <c r="B764" s="61"/>
    </row>
    <row r="765" ht="13.5" customHeight="1">
      <c r="A765" s="64"/>
      <c r="B765" s="61"/>
    </row>
    <row r="766" ht="13.5" customHeight="1">
      <c r="A766" s="64"/>
      <c r="B766" s="61"/>
    </row>
    <row r="767" ht="13.5" customHeight="1">
      <c r="A767" s="64"/>
      <c r="B767" s="61"/>
    </row>
    <row r="768" ht="13.5" customHeight="1">
      <c r="A768" s="64"/>
      <c r="B768" s="61"/>
    </row>
    <row r="769" ht="13.5" customHeight="1">
      <c r="A769" s="64"/>
      <c r="B769" s="61"/>
    </row>
    <row r="770" ht="13.5" customHeight="1">
      <c r="A770" s="64"/>
      <c r="B770" s="61"/>
    </row>
    <row r="771" ht="13.5" customHeight="1">
      <c r="A771" s="64"/>
      <c r="B771" s="61"/>
    </row>
    <row r="772" ht="13.5" customHeight="1">
      <c r="A772" s="64"/>
      <c r="B772" s="61"/>
    </row>
    <row r="773" ht="13.5" customHeight="1">
      <c r="A773" s="64"/>
      <c r="B773" s="61"/>
    </row>
    <row r="774" ht="13.5" customHeight="1">
      <c r="A774" s="64"/>
      <c r="B774" s="61"/>
    </row>
    <row r="775" ht="13.5" customHeight="1">
      <c r="A775" s="64"/>
      <c r="B775" s="61"/>
    </row>
    <row r="776" ht="13.5" customHeight="1">
      <c r="A776" s="64"/>
      <c r="B776" s="61"/>
    </row>
    <row r="777" ht="13.5" customHeight="1">
      <c r="A777" s="64"/>
      <c r="B777" s="61"/>
    </row>
    <row r="778" ht="13.5" customHeight="1">
      <c r="A778" s="64"/>
      <c r="B778" s="61"/>
    </row>
    <row r="779" ht="13.5" customHeight="1">
      <c r="A779" s="64"/>
      <c r="B779" s="61"/>
    </row>
    <row r="780" ht="13.5" customHeight="1">
      <c r="A780" s="64"/>
      <c r="B780" s="61"/>
    </row>
    <row r="781" ht="13.5" customHeight="1">
      <c r="A781" s="64"/>
      <c r="B781" s="61"/>
    </row>
    <row r="782" ht="13.5" customHeight="1">
      <c r="A782" s="64"/>
      <c r="B782" s="61"/>
    </row>
    <row r="783" ht="13.5" customHeight="1">
      <c r="A783" s="64"/>
      <c r="B783" s="61"/>
    </row>
    <row r="784" ht="13.5" customHeight="1">
      <c r="A784" s="64"/>
      <c r="B784" s="61"/>
    </row>
    <row r="785" ht="13.5" customHeight="1">
      <c r="A785" s="64"/>
      <c r="B785" s="61"/>
    </row>
    <row r="786" ht="13.5" customHeight="1">
      <c r="A786" s="64"/>
      <c r="B786" s="61"/>
    </row>
    <row r="787" ht="13.5" customHeight="1">
      <c r="A787" s="64"/>
      <c r="B787" s="61"/>
    </row>
    <row r="788" ht="13.5" customHeight="1">
      <c r="A788" s="64"/>
      <c r="B788" s="61"/>
    </row>
    <row r="789" ht="13.5" customHeight="1">
      <c r="A789" s="64"/>
      <c r="B789" s="61"/>
    </row>
    <row r="790" ht="13.5" customHeight="1">
      <c r="A790" s="64"/>
      <c r="B790" s="61"/>
    </row>
    <row r="791" ht="13.5" customHeight="1">
      <c r="A791" s="64"/>
      <c r="B791" s="61"/>
    </row>
    <row r="792" ht="13.5" customHeight="1">
      <c r="A792" s="64"/>
      <c r="B792" s="61"/>
    </row>
    <row r="793" ht="13.5" customHeight="1">
      <c r="A793" s="64"/>
      <c r="B793" s="61"/>
    </row>
    <row r="794" ht="13.5" customHeight="1">
      <c r="A794" s="64"/>
      <c r="B794" s="61"/>
    </row>
    <row r="795" ht="13.5" customHeight="1">
      <c r="A795" s="64"/>
      <c r="B795" s="61"/>
    </row>
    <row r="796" ht="13.5" customHeight="1">
      <c r="A796" s="64"/>
      <c r="B796" s="61"/>
    </row>
    <row r="797" ht="13.5" customHeight="1">
      <c r="A797" s="64"/>
      <c r="B797" s="61"/>
    </row>
    <row r="798" ht="13.5" customHeight="1">
      <c r="A798" s="64"/>
      <c r="B798" s="61"/>
    </row>
    <row r="799" ht="13.5" customHeight="1">
      <c r="A799" s="64"/>
      <c r="B799" s="61"/>
    </row>
    <row r="800" ht="13.5" customHeight="1">
      <c r="A800" s="64"/>
      <c r="B800" s="61"/>
    </row>
    <row r="801" ht="13.5" customHeight="1">
      <c r="A801" s="64"/>
      <c r="B801" s="61"/>
    </row>
    <row r="802" ht="13.5" customHeight="1">
      <c r="A802" s="64"/>
      <c r="B802" s="61"/>
    </row>
    <row r="803" ht="13.5" customHeight="1">
      <c r="A803" s="64"/>
      <c r="B803" s="61"/>
    </row>
    <row r="804" ht="13.5" customHeight="1">
      <c r="A804" s="64"/>
      <c r="B804" s="61"/>
    </row>
    <row r="805" ht="13.5" customHeight="1">
      <c r="A805" s="64"/>
      <c r="B805" s="61"/>
    </row>
    <row r="806" ht="13.5" customHeight="1">
      <c r="A806" s="64"/>
      <c r="B806" s="61"/>
    </row>
    <row r="807" ht="13.5" customHeight="1">
      <c r="A807" s="64"/>
      <c r="B807" s="61"/>
    </row>
    <row r="808" ht="13.5" customHeight="1">
      <c r="A808" s="64"/>
      <c r="B808" s="61"/>
    </row>
    <row r="809" ht="13.5" customHeight="1">
      <c r="A809" s="64"/>
      <c r="B809" s="61"/>
    </row>
    <row r="810" ht="13.5" customHeight="1">
      <c r="A810" s="64"/>
      <c r="B810" s="61"/>
    </row>
    <row r="811" ht="13.5" customHeight="1">
      <c r="A811" s="64"/>
      <c r="B811" s="61"/>
    </row>
    <row r="812" ht="13.5" customHeight="1">
      <c r="A812" s="64"/>
      <c r="B812" s="61"/>
    </row>
    <row r="813" ht="13.5" customHeight="1">
      <c r="A813" s="64"/>
      <c r="B813" s="61"/>
    </row>
    <row r="814" ht="13.5" customHeight="1">
      <c r="A814" s="64"/>
      <c r="B814" s="61"/>
    </row>
    <row r="815" ht="13.5" customHeight="1">
      <c r="A815" s="64"/>
      <c r="B815" s="61"/>
    </row>
    <row r="816" ht="13.5" customHeight="1">
      <c r="A816" s="64"/>
      <c r="B816" s="61"/>
    </row>
    <row r="817" ht="13.5" customHeight="1">
      <c r="A817" s="64"/>
      <c r="B817" s="61"/>
    </row>
    <row r="818" ht="13.5" customHeight="1">
      <c r="A818" s="64"/>
      <c r="B818" s="61"/>
    </row>
    <row r="819" ht="13.5" customHeight="1">
      <c r="A819" s="64"/>
      <c r="B819" s="61"/>
    </row>
    <row r="820" ht="13.5" customHeight="1">
      <c r="A820" s="64"/>
      <c r="B820" s="61"/>
    </row>
    <row r="821" ht="13.5" customHeight="1">
      <c r="A821" s="64"/>
      <c r="B821" s="61"/>
    </row>
    <row r="822" ht="13.5" customHeight="1">
      <c r="A822" s="64"/>
      <c r="B822" s="61"/>
    </row>
    <row r="823" ht="13.5" customHeight="1">
      <c r="A823" s="64"/>
      <c r="B823" s="61"/>
    </row>
    <row r="824" ht="13.5" customHeight="1">
      <c r="A824" s="64"/>
      <c r="B824" s="61"/>
    </row>
    <row r="825" ht="13.5" customHeight="1">
      <c r="A825" s="64"/>
      <c r="B825" s="61"/>
    </row>
    <row r="826" ht="13.5" customHeight="1">
      <c r="A826" s="64"/>
      <c r="B826" s="61"/>
    </row>
    <row r="827" ht="13.5" customHeight="1">
      <c r="A827" s="64"/>
      <c r="B827" s="61"/>
    </row>
    <row r="828" ht="13.5" customHeight="1">
      <c r="A828" s="64"/>
      <c r="B828" s="61"/>
    </row>
    <row r="829" ht="13.5" customHeight="1">
      <c r="A829" s="64"/>
      <c r="B829" s="61"/>
    </row>
    <row r="830" ht="13.5" customHeight="1">
      <c r="A830" s="64"/>
      <c r="B830" s="61"/>
    </row>
    <row r="831" ht="13.5" customHeight="1">
      <c r="A831" s="64"/>
      <c r="B831" s="61"/>
    </row>
    <row r="832" ht="13.5" customHeight="1">
      <c r="A832" s="64"/>
      <c r="B832" s="61"/>
    </row>
    <row r="833" ht="13.5" customHeight="1">
      <c r="A833" s="64"/>
      <c r="B833" s="61"/>
    </row>
    <row r="834" ht="13.5" customHeight="1">
      <c r="A834" s="64"/>
      <c r="B834" s="61"/>
    </row>
    <row r="835" ht="13.5" customHeight="1">
      <c r="A835" s="64"/>
      <c r="B835" s="61"/>
    </row>
    <row r="836" ht="13.5" customHeight="1">
      <c r="A836" s="64"/>
      <c r="B836" s="61"/>
    </row>
    <row r="837" ht="13.5" customHeight="1">
      <c r="A837" s="64"/>
      <c r="B837" s="61"/>
    </row>
    <row r="838" ht="13.5" customHeight="1">
      <c r="A838" s="64"/>
      <c r="B838" s="61"/>
    </row>
    <row r="839" ht="13.5" customHeight="1">
      <c r="A839" s="64"/>
      <c r="B839" s="61"/>
    </row>
    <row r="840" ht="13.5" customHeight="1">
      <c r="A840" s="64"/>
      <c r="B840" s="61"/>
    </row>
    <row r="841" ht="13.5" customHeight="1">
      <c r="A841" s="64"/>
      <c r="B841" s="61"/>
    </row>
    <row r="842" ht="13.5" customHeight="1">
      <c r="A842" s="64"/>
      <c r="B842" s="61"/>
    </row>
    <row r="843" ht="13.5" customHeight="1">
      <c r="A843" s="64"/>
      <c r="B843" s="61"/>
    </row>
    <row r="844" ht="13.5" customHeight="1">
      <c r="A844" s="64"/>
      <c r="B844" s="61"/>
    </row>
    <row r="845" ht="13.5" customHeight="1">
      <c r="A845" s="64"/>
      <c r="B845" s="61"/>
    </row>
    <row r="846" ht="13.5" customHeight="1">
      <c r="A846" s="64"/>
      <c r="B846" s="61"/>
    </row>
    <row r="847" ht="13.5" customHeight="1">
      <c r="A847" s="64"/>
      <c r="B847" s="61"/>
    </row>
    <row r="848" ht="13.5" customHeight="1">
      <c r="A848" s="64"/>
      <c r="B848" s="61"/>
    </row>
    <row r="849" ht="13.5" customHeight="1">
      <c r="A849" s="64"/>
      <c r="B849" s="61"/>
    </row>
    <row r="850" ht="13.5" customHeight="1">
      <c r="A850" s="64"/>
      <c r="B850" s="61"/>
    </row>
    <row r="851" ht="13.5" customHeight="1">
      <c r="A851" s="64"/>
      <c r="B851" s="61"/>
    </row>
    <row r="852" ht="13.5" customHeight="1">
      <c r="A852" s="64"/>
      <c r="B852" s="61"/>
    </row>
    <row r="853" ht="13.5" customHeight="1">
      <c r="A853" s="64"/>
      <c r="B853" s="61"/>
    </row>
    <row r="854" ht="13.5" customHeight="1">
      <c r="A854" s="64"/>
      <c r="B854" s="61"/>
    </row>
    <row r="855" ht="13.5" customHeight="1">
      <c r="A855" s="64"/>
      <c r="B855" s="61"/>
    </row>
    <row r="856" ht="13.5" customHeight="1">
      <c r="A856" s="64"/>
      <c r="B856" s="61"/>
    </row>
    <row r="857" ht="13.5" customHeight="1">
      <c r="A857" s="64"/>
      <c r="B857" s="61"/>
    </row>
    <row r="858" ht="13.5" customHeight="1">
      <c r="A858" s="64"/>
      <c r="B858" s="61"/>
    </row>
    <row r="859" ht="13.5" customHeight="1">
      <c r="A859" s="64"/>
      <c r="B859" s="61"/>
    </row>
    <row r="860" ht="13.5" customHeight="1">
      <c r="A860" s="64"/>
      <c r="B860" s="61"/>
    </row>
    <row r="861" ht="13.5" customHeight="1">
      <c r="A861" s="64"/>
      <c r="B861" s="61"/>
    </row>
    <row r="862" ht="13.5" customHeight="1">
      <c r="A862" s="64"/>
      <c r="B862" s="61"/>
    </row>
    <row r="863" ht="13.5" customHeight="1">
      <c r="A863" s="64"/>
      <c r="B863" s="61"/>
    </row>
    <row r="864" ht="13.5" customHeight="1">
      <c r="A864" s="64"/>
      <c r="B864" s="61"/>
    </row>
    <row r="865" ht="13.5" customHeight="1">
      <c r="A865" s="64"/>
      <c r="B865" s="61"/>
    </row>
    <row r="866" ht="13.5" customHeight="1">
      <c r="A866" s="64"/>
      <c r="B866" s="61"/>
    </row>
    <row r="867" ht="13.5" customHeight="1">
      <c r="A867" s="64"/>
      <c r="B867" s="61"/>
    </row>
    <row r="868" ht="13.5" customHeight="1">
      <c r="A868" s="64"/>
      <c r="B868" s="61"/>
    </row>
    <row r="869" ht="13.5" customHeight="1">
      <c r="A869" s="64"/>
      <c r="B869" s="61"/>
    </row>
    <row r="870" ht="13.5" customHeight="1">
      <c r="A870" s="64"/>
      <c r="B870" s="61"/>
    </row>
    <row r="871" ht="13.5" customHeight="1">
      <c r="A871" s="64"/>
      <c r="B871" s="61"/>
    </row>
    <row r="872" ht="13.5" customHeight="1">
      <c r="A872" s="64"/>
      <c r="B872" s="61"/>
    </row>
    <row r="873" ht="13.5" customHeight="1">
      <c r="A873" s="64"/>
      <c r="B873" s="61"/>
    </row>
    <row r="874" ht="13.5" customHeight="1">
      <c r="A874" s="64"/>
      <c r="B874" s="61"/>
    </row>
    <row r="875" ht="13.5" customHeight="1">
      <c r="A875" s="64"/>
      <c r="B875" s="61"/>
    </row>
    <row r="876" ht="13.5" customHeight="1">
      <c r="A876" s="64"/>
      <c r="B876" s="61"/>
    </row>
    <row r="877" ht="13.5" customHeight="1">
      <c r="A877" s="64"/>
      <c r="B877" s="61"/>
    </row>
    <row r="878" ht="13.5" customHeight="1">
      <c r="A878" s="64"/>
      <c r="B878" s="61"/>
    </row>
    <row r="879" ht="13.5" customHeight="1">
      <c r="A879" s="64"/>
      <c r="B879" s="61"/>
    </row>
    <row r="880" ht="13.5" customHeight="1">
      <c r="A880" s="64"/>
      <c r="B880" s="61"/>
    </row>
    <row r="881" ht="13.5" customHeight="1">
      <c r="A881" s="64"/>
      <c r="B881" s="61"/>
    </row>
    <row r="882" ht="13.5" customHeight="1">
      <c r="A882" s="64"/>
      <c r="B882" s="61"/>
    </row>
    <row r="883" ht="13.5" customHeight="1">
      <c r="A883" s="64"/>
      <c r="B883" s="61"/>
    </row>
    <row r="884" ht="13.5" customHeight="1">
      <c r="A884" s="64"/>
      <c r="B884" s="61"/>
    </row>
    <row r="885" ht="13.5" customHeight="1">
      <c r="A885" s="64"/>
      <c r="B885" s="61"/>
    </row>
    <row r="886" ht="13.5" customHeight="1">
      <c r="A886" s="64"/>
      <c r="B886" s="61"/>
    </row>
    <row r="887" ht="13.5" customHeight="1">
      <c r="A887" s="64"/>
      <c r="B887" s="61"/>
    </row>
    <row r="888" ht="13.5" customHeight="1">
      <c r="A888" s="64"/>
      <c r="B888" s="61"/>
    </row>
    <row r="889" ht="13.5" customHeight="1">
      <c r="A889" s="64"/>
      <c r="B889" s="61"/>
    </row>
    <row r="890" ht="13.5" customHeight="1">
      <c r="A890" s="64"/>
      <c r="B890" s="61"/>
    </row>
    <row r="891" ht="13.5" customHeight="1">
      <c r="A891" s="64"/>
      <c r="B891" s="61"/>
    </row>
    <row r="892" ht="13.5" customHeight="1">
      <c r="A892" s="64"/>
      <c r="B892" s="61"/>
    </row>
    <row r="893" ht="13.5" customHeight="1">
      <c r="A893" s="64"/>
      <c r="B893" s="61"/>
    </row>
    <row r="894" ht="13.5" customHeight="1">
      <c r="A894" s="64"/>
      <c r="B894" s="61"/>
    </row>
    <row r="895" ht="13.5" customHeight="1">
      <c r="A895" s="64"/>
      <c r="B895" s="61"/>
    </row>
    <row r="896" ht="13.5" customHeight="1">
      <c r="A896" s="64"/>
      <c r="B896" s="61"/>
    </row>
    <row r="897" ht="13.5" customHeight="1">
      <c r="A897" s="64"/>
      <c r="B897" s="61"/>
    </row>
    <row r="898" ht="13.5" customHeight="1">
      <c r="A898" s="64"/>
      <c r="B898" s="61"/>
    </row>
    <row r="899" ht="13.5" customHeight="1">
      <c r="A899" s="64"/>
      <c r="B899" s="61"/>
    </row>
    <row r="900" ht="13.5" customHeight="1">
      <c r="A900" s="64"/>
      <c r="B900" s="61"/>
    </row>
    <row r="901" ht="13.5" customHeight="1">
      <c r="A901" s="64"/>
      <c r="B901" s="61"/>
    </row>
    <row r="902" ht="13.5" customHeight="1">
      <c r="A902" s="64"/>
      <c r="B902" s="61"/>
    </row>
    <row r="903" ht="13.5" customHeight="1">
      <c r="A903" s="64"/>
      <c r="B903" s="61"/>
    </row>
    <row r="904" ht="13.5" customHeight="1">
      <c r="A904" s="64"/>
      <c r="B904" s="61"/>
    </row>
    <row r="905" ht="13.5" customHeight="1">
      <c r="A905" s="64"/>
      <c r="B905" s="61"/>
    </row>
    <row r="906" ht="13.5" customHeight="1">
      <c r="A906" s="64"/>
      <c r="B906" s="61"/>
    </row>
    <row r="907" ht="13.5" customHeight="1">
      <c r="A907" s="64"/>
      <c r="B907" s="61"/>
    </row>
    <row r="908" ht="13.5" customHeight="1">
      <c r="A908" s="64"/>
      <c r="B908" s="61"/>
    </row>
    <row r="909" ht="13.5" customHeight="1">
      <c r="A909" s="64"/>
      <c r="B909" s="61"/>
    </row>
    <row r="910" ht="13.5" customHeight="1">
      <c r="A910" s="64"/>
      <c r="B910" s="61"/>
    </row>
    <row r="911" ht="13.5" customHeight="1">
      <c r="A911" s="64"/>
      <c r="B911" s="61"/>
    </row>
    <row r="912" ht="13.5" customHeight="1">
      <c r="A912" s="64"/>
      <c r="B912" s="61"/>
    </row>
    <row r="913" ht="13.5" customHeight="1">
      <c r="A913" s="64"/>
      <c r="B913" s="61"/>
    </row>
    <row r="914" ht="13.5" customHeight="1">
      <c r="A914" s="64"/>
      <c r="B914" s="61"/>
    </row>
    <row r="915" ht="13.5" customHeight="1">
      <c r="A915" s="64"/>
      <c r="B915" s="61"/>
    </row>
    <row r="916" ht="13.5" customHeight="1">
      <c r="A916" s="64"/>
      <c r="B916" s="61"/>
    </row>
    <row r="917" ht="13.5" customHeight="1">
      <c r="A917" s="64"/>
      <c r="B917" s="61"/>
    </row>
    <row r="918" ht="13.5" customHeight="1">
      <c r="A918" s="64"/>
      <c r="B918" s="61"/>
    </row>
    <row r="919" ht="13.5" customHeight="1">
      <c r="A919" s="64"/>
      <c r="B919" s="61"/>
    </row>
    <row r="920" ht="13.5" customHeight="1">
      <c r="A920" s="64"/>
      <c r="B920" s="61"/>
    </row>
    <row r="921" ht="13.5" customHeight="1">
      <c r="A921" s="64"/>
      <c r="B921" s="61"/>
    </row>
    <row r="922" ht="13.5" customHeight="1">
      <c r="A922" s="64"/>
      <c r="B922" s="61"/>
    </row>
    <row r="923" ht="13.5" customHeight="1">
      <c r="A923" s="64"/>
      <c r="B923" s="61"/>
    </row>
    <row r="924" ht="13.5" customHeight="1">
      <c r="A924" s="64"/>
      <c r="B924" s="61"/>
    </row>
    <row r="925" ht="13.5" customHeight="1">
      <c r="A925" s="64"/>
      <c r="B925" s="61"/>
    </row>
    <row r="926" ht="13.5" customHeight="1">
      <c r="A926" s="64"/>
      <c r="B926" s="61"/>
    </row>
    <row r="927" ht="13.5" customHeight="1">
      <c r="A927" s="64"/>
      <c r="B927" s="61"/>
    </row>
    <row r="928" ht="13.5" customHeight="1">
      <c r="A928" s="64"/>
      <c r="B928" s="61"/>
    </row>
    <row r="929" ht="13.5" customHeight="1">
      <c r="A929" s="64"/>
      <c r="B929" s="61"/>
    </row>
    <row r="930" ht="13.5" customHeight="1">
      <c r="A930" s="64"/>
      <c r="B930" s="61"/>
    </row>
    <row r="931" ht="13.5" customHeight="1">
      <c r="A931" s="64"/>
      <c r="B931" s="61"/>
    </row>
    <row r="932" ht="13.5" customHeight="1">
      <c r="A932" s="64"/>
      <c r="B932" s="61"/>
    </row>
    <row r="933" ht="13.5" customHeight="1">
      <c r="A933" s="64"/>
      <c r="B933" s="61"/>
    </row>
    <row r="934" ht="13.5" customHeight="1">
      <c r="A934" s="64"/>
      <c r="B934" s="61"/>
    </row>
    <row r="935" ht="13.5" customHeight="1">
      <c r="A935" s="64"/>
      <c r="B935" s="61"/>
    </row>
    <row r="936" ht="13.5" customHeight="1">
      <c r="A936" s="64"/>
      <c r="B936" s="61"/>
    </row>
    <row r="937" ht="13.5" customHeight="1">
      <c r="A937" s="64"/>
      <c r="B937" s="61"/>
    </row>
    <row r="938" ht="13.5" customHeight="1">
      <c r="A938" s="64"/>
      <c r="B938" s="61"/>
    </row>
    <row r="939" ht="13.5" customHeight="1">
      <c r="A939" s="64"/>
      <c r="B939" s="61"/>
    </row>
    <row r="940" ht="13.5" customHeight="1">
      <c r="A940" s="64"/>
      <c r="B940" s="61"/>
    </row>
    <row r="941" ht="13.5" customHeight="1">
      <c r="A941" s="64"/>
      <c r="B941" s="61"/>
    </row>
    <row r="942" ht="13.5" customHeight="1">
      <c r="A942" s="64"/>
      <c r="B942" s="61"/>
    </row>
    <row r="943" ht="13.5" customHeight="1">
      <c r="A943" s="64"/>
      <c r="B943" s="61"/>
    </row>
    <row r="944" ht="13.5" customHeight="1">
      <c r="A944" s="64"/>
      <c r="B944" s="61"/>
    </row>
    <row r="945" ht="13.5" customHeight="1">
      <c r="A945" s="64"/>
      <c r="B945" s="61"/>
    </row>
    <row r="946" ht="13.5" customHeight="1">
      <c r="A946" s="64"/>
      <c r="B946" s="61"/>
    </row>
    <row r="947" ht="13.5" customHeight="1">
      <c r="A947" s="64"/>
      <c r="B947" s="61"/>
    </row>
    <row r="948" ht="13.5" customHeight="1">
      <c r="A948" s="64"/>
      <c r="B948" s="61"/>
    </row>
    <row r="949" ht="13.5" customHeight="1">
      <c r="A949" s="64"/>
      <c r="B949" s="61"/>
    </row>
    <row r="950" ht="13.5" customHeight="1">
      <c r="A950" s="64"/>
      <c r="B950" s="61"/>
    </row>
    <row r="951" ht="13.5" customHeight="1">
      <c r="A951" s="64"/>
      <c r="B951" s="61"/>
    </row>
    <row r="952" ht="13.5" customHeight="1">
      <c r="A952" s="64"/>
      <c r="B952" s="61"/>
    </row>
    <row r="953" ht="13.5" customHeight="1">
      <c r="A953" s="64"/>
      <c r="B953" s="61"/>
    </row>
    <row r="954" ht="13.5" customHeight="1">
      <c r="A954" s="64"/>
      <c r="B954" s="61"/>
    </row>
    <row r="955" ht="13.5" customHeight="1">
      <c r="A955" s="64"/>
      <c r="B955" s="61"/>
    </row>
    <row r="956" ht="13.5" customHeight="1">
      <c r="A956" s="64"/>
      <c r="B956" s="61"/>
    </row>
    <row r="957" ht="13.5" customHeight="1">
      <c r="A957" s="64"/>
      <c r="B957" s="61"/>
    </row>
    <row r="958" ht="13.5" customHeight="1">
      <c r="A958" s="64"/>
      <c r="B958" s="61"/>
    </row>
    <row r="959" ht="13.5" customHeight="1">
      <c r="A959" s="64"/>
      <c r="B959" s="61"/>
    </row>
    <row r="960" ht="13.5" customHeight="1">
      <c r="A960" s="64"/>
      <c r="B960" s="61"/>
    </row>
    <row r="961" ht="13.5" customHeight="1">
      <c r="A961" s="64"/>
      <c r="B961" s="61"/>
    </row>
    <row r="962" ht="13.5" customHeight="1">
      <c r="A962" s="64"/>
      <c r="B962" s="61"/>
    </row>
    <row r="963" ht="13.5" customHeight="1">
      <c r="A963" s="64"/>
      <c r="B963" s="61"/>
    </row>
    <row r="964" ht="13.5" customHeight="1">
      <c r="A964" s="64"/>
      <c r="B964" s="61"/>
    </row>
    <row r="965" ht="13.5" customHeight="1">
      <c r="A965" s="64"/>
      <c r="B965" s="61"/>
    </row>
    <row r="966" ht="13.5" customHeight="1">
      <c r="A966" s="64"/>
      <c r="B966" s="61"/>
    </row>
    <row r="967" ht="13.5" customHeight="1">
      <c r="A967" s="64"/>
      <c r="B967" s="61"/>
    </row>
    <row r="968" ht="13.5" customHeight="1">
      <c r="A968" s="64"/>
      <c r="B968" s="61"/>
    </row>
    <row r="969" ht="13.5" customHeight="1">
      <c r="A969" s="64"/>
      <c r="B969" s="61"/>
    </row>
    <row r="970" ht="13.5" customHeight="1">
      <c r="A970" s="64"/>
      <c r="B970" s="61"/>
    </row>
    <row r="971" ht="13.5" customHeight="1">
      <c r="A971" s="64"/>
      <c r="B971" s="61"/>
    </row>
    <row r="972" ht="13.5" customHeight="1">
      <c r="A972" s="64"/>
      <c r="B972" s="61"/>
    </row>
    <row r="973" ht="13.5" customHeight="1">
      <c r="A973" s="64"/>
      <c r="B973" s="61"/>
    </row>
    <row r="974" ht="13.5" customHeight="1">
      <c r="A974" s="64"/>
      <c r="B974" s="61"/>
    </row>
    <row r="975" ht="13.5" customHeight="1">
      <c r="A975" s="64"/>
      <c r="B975" s="61"/>
    </row>
    <row r="976" ht="13.5" customHeight="1">
      <c r="A976" s="64"/>
      <c r="B976" s="61"/>
    </row>
    <row r="977" ht="13.5" customHeight="1">
      <c r="A977" s="64"/>
      <c r="B977" s="61"/>
    </row>
    <row r="978" ht="13.5" customHeight="1">
      <c r="A978" s="64"/>
      <c r="B978" s="61"/>
    </row>
    <row r="979" ht="13.5" customHeight="1">
      <c r="A979" s="64"/>
      <c r="B979" s="61"/>
    </row>
    <row r="980" ht="13.5" customHeight="1">
      <c r="A980" s="64"/>
      <c r="B980" s="61"/>
    </row>
    <row r="981" ht="13.5" customHeight="1">
      <c r="A981" s="64"/>
      <c r="B981" s="61"/>
    </row>
    <row r="982" ht="13.5" customHeight="1">
      <c r="A982" s="64"/>
      <c r="B982" s="61"/>
    </row>
    <row r="983" ht="13.5" customHeight="1">
      <c r="A983" s="64"/>
      <c r="B983" s="61"/>
    </row>
    <row r="984" ht="13.5" customHeight="1">
      <c r="A984" s="64"/>
      <c r="B984" s="61"/>
    </row>
    <row r="985" ht="13.5" customHeight="1">
      <c r="A985" s="64"/>
      <c r="B985" s="61"/>
    </row>
    <row r="986" ht="13.5" customHeight="1">
      <c r="A986" s="64"/>
      <c r="B986" s="61"/>
    </row>
    <row r="987" ht="13.5" customHeight="1">
      <c r="A987" s="64"/>
      <c r="B987" s="61"/>
    </row>
    <row r="988" ht="13.5" customHeight="1">
      <c r="A988" s="64"/>
      <c r="B988" s="61"/>
    </row>
    <row r="989" ht="13.5" customHeight="1">
      <c r="A989" s="64"/>
      <c r="B989" s="61"/>
    </row>
    <row r="990" ht="13.5" customHeight="1">
      <c r="A990" s="64"/>
      <c r="B990" s="61"/>
    </row>
    <row r="991" ht="13.5" customHeight="1">
      <c r="A991" s="64"/>
      <c r="B991" s="61"/>
    </row>
    <row r="992" ht="13.5" customHeight="1">
      <c r="A992" s="64"/>
      <c r="B992" s="61"/>
    </row>
    <row r="993" ht="13.5" customHeight="1">
      <c r="A993" s="64"/>
      <c r="B993" s="61"/>
    </row>
    <row r="994" ht="13.5" customHeight="1">
      <c r="A994" s="64"/>
      <c r="B994" s="61"/>
    </row>
    <row r="995" ht="13.5" customHeight="1">
      <c r="A995" s="64"/>
      <c r="B995" s="61"/>
    </row>
    <row r="996" ht="13.5" customHeight="1">
      <c r="A996" s="64"/>
      <c r="B996" s="61"/>
    </row>
    <row r="997" ht="13.5" customHeight="1">
      <c r="A997" s="64"/>
      <c r="B997" s="61"/>
    </row>
    <row r="998" ht="13.5" customHeight="1">
      <c r="A998" s="64"/>
      <c r="B998" s="61"/>
    </row>
    <row r="999" ht="13.5" customHeight="1">
      <c r="A999" s="64"/>
      <c r="B999" s="61"/>
    </row>
    <row r="1000" ht="13.5" customHeight="1">
      <c r="A1000" s="64"/>
      <c r="B1000" s="61"/>
    </row>
  </sheetData>
  <dataValidations>
    <dataValidation type="list" allowBlank="1" showErrorMessage="1" sqref="A10:A1000">
      <formula1>"United States- All except GASB,Global/International,United Kingdom,New UK GAAP Only,Canada,Japan,United States- GASB"</formula1>
    </dataValidation>
  </dataValidations>
  <hyperlinks>
    <hyperlink r:id="rId1" ref="B10"/>
    <hyperlink r:id="rId2" ref="B11"/>
    <hyperlink r:id="rId3" ref="B12"/>
  </hyperlinks>
  <printOptions/>
  <pageMargins bottom="0.75" footer="0.0" header="0.0" left="0.7" right="0.7" top="0.75"/>
  <pageSetup orientation="landscape"/>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32.38"/>
    <col customWidth="1" min="2" max="2" width="34.25"/>
    <col customWidth="1" min="3" max="25" width="9.0"/>
  </cols>
  <sheetData>
    <row r="1" ht="12.75" customHeight="1">
      <c r="A1" s="65" t="s">
        <v>61</v>
      </c>
      <c r="F1" s="66"/>
      <c r="G1" s="66"/>
      <c r="H1" s="66"/>
      <c r="I1" s="66"/>
      <c r="J1" s="66"/>
      <c r="K1" s="66"/>
      <c r="L1" s="66"/>
      <c r="M1" s="66"/>
      <c r="N1" s="66"/>
      <c r="O1" s="66"/>
      <c r="P1" s="66"/>
      <c r="Q1" s="66"/>
      <c r="R1" s="66"/>
      <c r="S1" s="66"/>
      <c r="T1" s="66"/>
      <c r="U1" s="66"/>
      <c r="V1" s="66"/>
      <c r="W1" s="66"/>
      <c r="X1" s="66"/>
      <c r="Y1" s="66"/>
    </row>
    <row r="2" ht="12.75" customHeight="1">
      <c r="A2" s="67"/>
      <c r="B2" s="67"/>
      <c r="C2" s="66"/>
      <c r="D2" s="66"/>
      <c r="E2" s="66"/>
      <c r="F2" s="66"/>
      <c r="G2" s="66"/>
      <c r="H2" s="66"/>
      <c r="I2" s="66"/>
      <c r="J2" s="66"/>
      <c r="K2" s="66"/>
      <c r="L2" s="66"/>
      <c r="M2" s="66"/>
      <c r="N2" s="66"/>
      <c r="O2" s="66"/>
      <c r="P2" s="66"/>
      <c r="Q2" s="66"/>
      <c r="R2" s="66"/>
      <c r="S2" s="66"/>
      <c r="T2" s="66"/>
      <c r="U2" s="66"/>
      <c r="V2" s="66"/>
      <c r="W2" s="66"/>
      <c r="X2" s="66"/>
      <c r="Y2" s="66"/>
    </row>
    <row r="3" ht="12.75" customHeight="1">
      <c r="A3" s="59" t="s">
        <v>62</v>
      </c>
      <c r="B3" s="59" t="s">
        <v>63</v>
      </c>
      <c r="C3" s="68"/>
      <c r="D3" s="66"/>
      <c r="E3" s="66"/>
      <c r="F3" s="66"/>
      <c r="G3" s="66"/>
      <c r="H3" s="66"/>
      <c r="I3" s="66"/>
      <c r="J3" s="66"/>
      <c r="K3" s="66"/>
      <c r="L3" s="66"/>
      <c r="M3" s="66"/>
      <c r="N3" s="66"/>
      <c r="O3" s="66"/>
      <c r="P3" s="66"/>
      <c r="Q3" s="66"/>
      <c r="R3" s="66"/>
      <c r="S3" s="66"/>
      <c r="T3" s="66"/>
      <c r="U3" s="66"/>
      <c r="V3" s="66"/>
      <c r="W3" s="66"/>
      <c r="X3" s="66"/>
      <c r="Y3" s="66"/>
    </row>
    <row r="4" ht="12.75" customHeight="1">
      <c r="A4" s="69" t="s">
        <v>64</v>
      </c>
      <c r="B4" s="70" t="s">
        <v>65</v>
      </c>
      <c r="C4" s="71"/>
      <c r="D4" s="66"/>
      <c r="E4" s="66"/>
      <c r="F4" s="66"/>
      <c r="G4" s="66"/>
      <c r="H4" s="66"/>
      <c r="I4" s="66"/>
      <c r="J4" s="66"/>
      <c r="K4" s="66"/>
      <c r="L4" s="66"/>
      <c r="M4" s="66"/>
      <c r="N4" s="66"/>
      <c r="O4" s="66"/>
      <c r="P4" s="66"/>
      <c r="Q4" s="66"/>
      <c r="R4" s="66"/>
      <c r="S4" s="66"/>
      <c r="T4" s="66"/>
      <c r="U4" s="66"/>
      <c r="V4" s="66"/>
      <c r="W4" s="66"/>
      <c r="X4" s="66"/>
      <c r="Y4" s="66"/>
    </row>
    <row r="5" ht="12.75" customHeight="1">
      <c r="A5" s="69" t="s">
        <v>66</v>
      </c>
      <c r="B5" s="70" t="s">
        <v>65</v>
      </c>
      <c r="C5" s="71"/>
      <c r="D5" s="66"/>
      <c r="E5" s="66"/>
      <c r="F5" s="66"/>
      <c r="G5" s="66"/>
      <c r="H5" s="66"/>
      <c r="I5" s="66"/>
      <c r="J5" s="66"/>
      <c r="K5" s="66"/>
      <c r="L5" s="66"/>
      <c r="M5" s="66"/>
      <c r="N5" s="66"/>
      <c r="O5" s="66"/>
      <c r="P5" s="66"/>
      <c r="Q5" s="66"/>
      <c r="R5" s="66"/>
      <c r="S5" s="66"/>
      <c r="T5" s="66"/>
      <c r="U5" s="66"/>
      <c r="V5" s="66"/>
      <c r="W5" s="66"/>
      <c r="X5" s="66"/>
      <c r="Y5" s="66"/>
    </row>
    <row r="6" ht="12.75" customHeight="1">
      <c r="A6" s="69" t="s">
        <v>67</v>
      </c>
      <c r="B6" s="70" t="s">
        <v>65</v>
      </c>
      <c r="C6" s="71"/>
      <c r="D6" s="66"/>
      <c r="E6" s="66"/>
      <c r="F6" s="66"/>
      <c r="G6" s="66"/>
      <c r="H6" s="66"/>
      <c r="I6" s="66"/>
      <c r="J6" s="66"/>
      <c r="K6" s="66"/>
      <c r="L6" s="66"/>
      <c r="M6" s="66"/>
      <c r="N6" s="66"/>
      <c r="O6" s="66"/>
      <c r="P6" s="66"/>
      <c r="Q6" s="66"/>
      <c r="R6" s="66"/>
      <c r="S6" s="66"/>
      <c r="T6" s="66"/>
      <c r="U6" s="66"/>
      <c r="V6" s="66"/>
      <c r="W6" s="66"/>
      <c r="X6" s="66"/>
      <c r="Y6" s="66"/>
    </row>
    <row r="7" ht="12.75" customHeight="1">
      <c r="A7" s="69" t="s">
        <v>68</v>
      </c>
      <c r="B7" s="70" t="s">
        <v>65</v>
      </c>
      <c r="C7" s="71"/>
      <c r="D7" s="66"/>
      <c r="E7" s="66"/>
      <c r="F7" s="66"/>
      <c r="G7" s="66"/>
      <c r="H7" s="66"/>
      <c r="I7" s="66"/>
      <c r="J7" s="66"/>
      <c r="K7" s="66"/>
      <c r="L7" s="66"/>
      <c r="M7" s="66"/>
      <c r="N7" s="66"/>
      <c r="O7" s="66"/>
      <c r="P7" s="66"/>
      <c r="Q7" s="66"/>
      <c r="R7" s="66"/>
      <c r="S7" s="66"/>
      <c r="T7" s="66"/>
      <c r="U7" s="66"/>
      <c r="V7" s="66"/>
      <c r="W7" s="66"/>
      <c r="X7" s="66"/>
      <c r="Y7" s="66"/>
    </row>
    <row r="8" ht="12.75" customHeight="1">
      <c r="A8" s="69" t="s">
        <v>69</v>
      </c>
      <c r="B8" s="70" t="s">
        <v>65</v>
      </c>
      <c r="C8" s="71"/>
      <c r="D8" s="66"/>
      <c r="E8" s="66"/>
      <c r="F8" s="66"/>
      <c r="G8" s="72"/>
      <c r="H8" s="66"/>
      <c r="I8" s="66"/>
      <c r="J8" s="66"/>
      <c r="K8" s="66"/>
      <c r="L8" s="66"/>
      <c r="M8" s="66"/>
      <c r="N8" s="66"/>
      <c r="O8" s="66"/>
      <c r="P8" s="66"/>
      <c r="Q8" s="66"/>
      <c r="R8" s="66"/>
      <c r="S8" s="66"/>
      <c r="T8" s="66"/>
      <c r="U8" s="66"/>
      <c r="V8" s="66"/>
      <c r="W8" s="66"/>
      <c r="X8" s="66"/>
      <c r="Y8" s="66"/>
    </row>
    <row r="9" ht="12.75" customHeight="1">
      <c r="A9" s="69" t="s">
        <v>70</v>
      </c>
      <c r="B9" s="70" t="s">
        <v>65</v>
      </c>
      <c r="C9" s="71"/>
      <c r="D9" s="66"/>
      <c r="E9" s="66"/>
      <c r="F9" s="66"/>
      <c r="G9" s="72"/>
      <c r="H9" s="66"/>
      <c r="I9" s="66"/>
      <c r="J9" s="66"/>
      <c r="K9" s="66"/>
      <c r="L9" s="66"/>
      <c r="M9" s="66"/>
      <c r="N9" s="66"/>
      <c r="O9" s="66"/>
      <c r="P9" s="66"/>
      <c r="Q9" s="66"/>
      <c r="R9" s="66"/>
      <c r="S9" s="66"/>
      <c r="T9" s="66"/>
      <c r="U9" s="66"/>
      <c r="V9" s="66"/>
      <c r="W9" s="66"/>
      <c r="X9" s="66"/>
      <c r="Y9" s="66"/>
    </row>
    <row r="10" ht="12.75" customHeight="1">
      <c r="A10" s="69" t="s">
        <v>71</v>
      </c>
      <c r="B10" s="70" t="s">
        <v>65</v>
      </c>
      <c r="C10" s="71"/>
      <c r="D10" s="66"/>
      <c r="E10" s="66"/>
      <c r="F10" s="66"/>
      <c r="G10" s="72"/>
      <c r="H10" s="66"/>
      <c r="I10" s="66"/>
      <c r="J10" s="66"/>
      <c r="K10" s="66"/>
      <c r="L10" s="66"/>
      <c r="M10" s="66"/>
      <c r="N10" s="66"/>
      <c r="O10" s="66"/>
      <c r="P10" s="66"/>
      <c r="Q10" s="66"/>
      <c r="R10" s="66"/>
      <c r="S10" s="66"/>
      <c r="T10" s="66"/>
      <c r="U10" s="66"/>
      <c r="V10" s="66"/>
      <c r="W10" s="66"/>
      <c r="X10" s="66"/>
      <c r="Y10" s="66"/>
    </row>
    <row r="11" ht="12.75" customHeight="1">
      <c r="A11" s="69" t="s">
        <v>72</v>
      </c>
      <c r="B11" s="73" t="s">
        <v>65</v>
      </c>
      <c r="C11" s="71"/>
      <c r="D11" s="66"/>
      <c r="E11" s="66"/>
      <c r="F11" s="66"/>
      <c r="G11" s="72"/>
      <c r="H11" s="66"/>
      <c r="I11" s="66"/>
      <c r="J11" s="66"/>
      <c r="K11" s="66"/>
      <c r="L11" s="66"/>
      <c r="M11" s="66"/>
      <c r="N11" s="66"/>
      <c r="O11" s="66"/>
      <c r="P11" s="66"/>
      <c r="Q11" s="66"/>
      <c r="R11" s="66"/>
      <c r="S11" s="66"/>
      <c r="T11" s="66"/>
      <c r="U11" s="66"/>
      <c r="V11" s="66"/>
      <c r="W11" s="66"/>
      <c r="X11" s="66"/>
      <c r="Y11" s="66"/>
    </row>
    <row r="12" ht="12.75" customHeight="1">
      <c r="A12" s="69" t="s">
        <v>73</v>
      </c>
      <c r="B12" s="73" t="s">
        <v>65</v>
      </c>
      <c r="C12" s="71"/>
      <c r="D12" s="66"/>
      <c r="E12" s="66"/>
      <c r="F12" s="66"/>
      <c r="G12" s="72"/>
      <c r="H12" s="66"/>
      <c r="I12" s="66"/>
      <c r="J12" s="66"/>
      <c r="K12" s="66"/>
      <c r="L12" s="66"/>
      <c r="M12" s="66"/>
      <c r="N12" s="66"/>
      <c r="O12" s="66"/>
      <c r="P12" s="66"/>
      <c r="Q12" s="66"/>
      <c r="R12" s="66"/>
      <c r="S12" s="66"/>
      <c r="T12" s="66"/>
      <c r="U12" s="66"/>
      <c r="V12" s="66"/>
      <c r="W12" s="66"/>
      <c r="X12" s="66"/>
      <c r="Y12" s="66"/>
    </row>
    <row r="13" ht="12.75" customHeight="1">
      <c r="A13" s="70" t="s">
        <v>74</v>
      </c>
      <c r="B13" s="73" t="s">
        <v>65</v>
      </c>
      <c r="C13" s="71"/>
      <c r="D13" s="66"/>
      <c r="E13" s="66"/>
      <c r="F13" s="66"/>
      <c r="G13" s="66"/>
      <c r="H13" s="66"/>
      <c r="I13" s="66"/>
      <c r="J13" s="66"/>
      <c r="K13" s="66"/>
      <c r="L13" s="66"/>
      <c r="M13" s="66"/>
      <c r="N13" s="66"/>
      <c r="O13" s="66"/>
      <c r="P13" s="66"/>
      <c r="Q13" s="66"/>
      <c r="R13" s="66"/>
      <c r="S13" s="66"/>
      <c r="T13" s="66"/>
      <c r="U13" s="66"/>
      <c r="V13" s="66"/>
      <c r="W13" s="66"/>
      <c r="X13" s="66"/>
      <c r="Y13" s="66"/>
    </row>
    <row r="14" ht="12.75" customHeight="1">
      <c r="A14" s="69" t="s">
        <v>75</v>
      </c>
      <c r="B14" s="73" t="s">
        <v>65</v>
      </c>
      <c r="C14" s="71"/>
      <c r="D14" s="66"/>
      <c r="E14" s="66"/>
      <c r="F14" s="66"/>
      <c r="G14" s="66"/>
      <c r="H14" s="66"/>
      <c r="I14" s="66"/>
      <c r="J14" s="66"/>
      <c r="K14" s="66"/>
      <c r="L14" s="66"/>
      <c r="M14" s="66"/>
      <c r="N14" s="66"/>
      <c r="O14" s="66"/>
      <c r="P14" s="66"/>
      <c r="Q14" s="66"/>
      <c r="R14" s="66"/>
      <c r="S14" s="66"/>
      <c r="T14" s="66"/>
      <c r="U14" s="66"/>
      <c r="V14" s="66"/>
      <c r="W14" s="66"/>
      <c r="X14" s="66"/>
      <c r="Y14" s="66"/>
    </row>
    <row r="15" ht="12.75" customHeight="1">
      <c r="A15" s="69" t="s">
        <v>76</v>
      </c>
      <c r="B15" s="70" t="s">
        <v>77</v>
      </c>
      <c r="C15" s="71"/>
      <c r="D15" s="66"/>
      <c r="E15" s="66"/>
      <c r="F15" s="66"/>
      <c r="G15" s="66"/>
      <c r="H15" s="66"/>
      <c r="I15" s="66"/>
      <c r="J15" s="66"/>
      <c r="K15" s="66"/>
      <c r="L15" s="66"/>
      <c r="M15" s="66"/>
      <c r="N15" s="66"/>
      <c r="O15" s="66"/>
      <c r="P15" s="66"/>
      <c r="Q15" s="66"/>
      <c r="R15" s="66"/>
      <c r="S15" s="66"/>
      <c r="T15" s="66"/>
      <c r="U15" s="66"/>
      <c r="V15" s="66"/>
      <c r="W15" s="66"/>
      <c r="X15" s="66"/>
      <c r="Y15" s="66"/>
    </row>
    <row r="16" ht="12.75" customHeight="1">
      <c r="A16" s="69" t="s">
        <v>78</v>
      </c>
      <c r="B16" s="70" t="s">
        <v>77</v>
      </c>
      <c r="D16" s="66"/>
      <c r="E16" s="72"/>
      <c r="F16" s="66"/>
      <c r="G16" s="66"/>
      <c r="H16" s="66"/>
      <c r="I16" s="66"/>
      <c r="J16" s="66"/>
      <c r="K16" s="66"/>
      <c r="L16" s="66"/>
      <c r="M16" s="66"/>
      <c r="N16" s="66"/>
      <c r="O16" s="66"/>
      <c r="P16" s="66"/>
      <c r="Q16" s="66"/>
      <c r="R16" s="66"/>
      <c r="S16" s="66"/>
      <c r="T16" s="66"/>
      <c r="U16" s="66"/>
      <c r="V16" s="66"/>
      <c r="W16" s="66"/>
      <c r="X16" s="66"/>
      <c r="Y16" s="66"/>
    </row>
    <row r="17" ht="12.75" customHeight="1">
      <c r="A17" s="74" t="s">
        <v>79</v>
      </c>
      <c r="B17" s="75" t="s">
        <v>80</v>
      </c>
      <c r="C17" s="76"/>
      <c r="D17" s="77"/>
      <c r="E17" s="77"/>
      <c r="F17" s="77"/>
      <c r="G17" s="66"/>
      <c r="H17" s="66"/>
      <c r="I17" s="66"/>
      <c r="J17" s="66"/>
      <c r="K17" s="66"/>
      <c r="L17" s="66"/>
      <c r="M17" s="66"/>
      <c r="N17" s="66"/>
      <c r="O17" s="66"/>
      <c r="P17" s="66"/>
      <c r="Q17" s="66"/>
      <c r="R17" s="66"/>
      <c r="S17" s="66"/>
      <c r="T17" s="66"/>
      <c r="U17" s="66"/>
      <c r="V17" s="66"/>
      <c r="W17" s="66"/>
      <c r="X17" s="66"/>
      <c r="Y17" s="66"/>
    </row>
    <row r="18" ht="12.75" customHeight="1">
      <c r="A18" s="74" t="s">
        <v>81</v>
      </c>
      <c r="B18" s="75" t="s">
        <v>80</v>
      </c>
      <c r="C18" s="77"/>
      <c r="D18" s="77"/>
      <c r="E18" s="77"/>
      <c r="F18" s="77"/>
      <c r="G18" s="66"/>
      <c r="H18" s="66"/>
      <c r="I18" s="66"/>
      <c r="J18" s="66"/>
      <c r="K18" s="66"/>
      <c r="L18" s="66"/>
      <c r="M18" s="66"/>
      <c r="N18" s="66"/>
      <c r="O18" s="66"/>
      <c r="P18" s="66"/>
      <c r="Q18" s="66"/>
      <c r="R18" s="66"/>
      <c r="S18" s="66"/>
      <c r="T18" s="66"/>
      <c r="U18" s="66"/>
      <c r="V18" s="66"/>
      <c r="W18" s="66"/>
      <c r="X18" s="66"/>
      <c r="Y18" s="66"/>
    </row>
    <row r="19" ht="12.75" customHeight="1">
      <c r="A19" s="78" t="s">
        <v>82</v>
      </c>
      <c r="B19" s="79" t="s">
        <v>80</v>
      </c>
      <c r="C19" s="80"/>
      <c r="D19" s="77"/>
      <c r="E19" s="77"/>
      <c r="F19" s="77"/>
      <c r="G19" s="66"/>
      <c r="H19" s="66"/>
      <c r="I19" s="66"/>
      <c r="J19" s="66"/>
      <c r="K19" s="66"/>
      <c r="L19" s="66"/>
      <c r="M19" s="66"/>
      <c r="N19" s="66"/>
      <c r="O19" s="66"/>
      <c r="P19" s="66"/>
      <c r="Q19" s="66"/>
      <c r="R19" s="66"/>
      <c r="S19" s="66"/>
      <c r="T19" s="66"/>
      <c r="U19" s="66"/>
      <c r="V19" s="66"/>
      <c r="W19" s="66"/>
      <c r="X19" s="66"/>
      <c r="Y19" s="66"/>
    </row>
    <row r="20" ht="12.75" customHeight="1">
      <c r="A20" s="78" t="s">
        <v>83</v>
      </c>
      <c r="B20" s="79" t="s">
        <v>80</v>
      </c>
      <c r="C20" s="77"/>
      <c r="D20" s="77"/>
      <c r="E20" s="77"/>
      <c r="F20" s="77"/>
      <c r="G20" s="66"/>
      <c r="H20" s="66"/>
      <c r="I20" s="66"/>
      <c r="J20" s="66"/>
      <c r="K20" s="66"/>
      <c r="L20" s="66"/>
      <c r="M20" s="66"/>
      <c r="N20" s="66"/>
      <c r="O20" s="66"/>
      <c r="P20" s="66"/>
      <c r="Q20" s="66"/>
      <c r="R20" s="66"/>
      <c r="S20" s="66"/>
      <c r="T20" s="66"/>
      <c r="U20" s="66"/>
      <c r="V20" s="66"/>
      <c r="W20" s="66"/>
      <c r="X20" s="66"/>
      <c r="Y20" s="66"/>
    </row>
    <row r="21" ht="12.75" customHeight="1">
      <c r="A21" s="74" t="s">
        <v>84</v>
      </c>
      <c r="B21" s="75" t="s">
        <v>80</v>
      </c>
      <c r="C21" s="77"/>
      <c r="D21" s="77"/>
      <c r="E21" s="77"/>
      <c r="F21" s="77"/>
      <c r="G21" s="66"/>
      <c r="H21" s="66"/>
      <c r="I21" s="66"/>
      <c r="J21" s="66"/>
      <c r="K21" s="66"/>
      <c r="L21" s="66"/>
      <c r="M21" s="66"/>
      <c r="N21" s="66"/>
      <c r="O21" s="66"/>
      <c r="P21" s="66"/>
      <c r="Q21" s="66"/>
      <c r="R21" s="66"/>
      <c r="S21" s="66"/>
      <c r="T21" s="66"/>
      <c r="U21" s="66"/>
      <c r="V21" s="66"/>
      <c r="W21" s="66"/>
      <c r="X21" s="66"/>
      <c r="Y21" s="66"/>
    </row>
    <row r="22" ht="12.75" customHeight="1">
      <c r="A22" s="78" t="s">
        <v>85</v>
      </c>
      <c r="B22" s="79" t="s">
        <v>80</v>
      </c>
      <c r="C22" s="80"/>
      <c r="D22" s="77"/>
      <c r="E22" s="77"/>
      <c r="F22" s="77"/>
      <c r="G22" s="66"/>
      <c r="H22" s="66"/>
      <c r="I22" s="66"/>
      <c r="J22" s="66"/>
      <c r="K22" s="66"/>
      <c r="L22" s="66"/>
      <c r="M22" s="66"/>
      <c r="N22" s="66"/>
      <c r="O22" s="66"/>
      <c r="P22" s="66"/>
      <c r="Q22" s="66"/>
      <c r="R22" s="66"/>
      <c r="S22" s="66"/>
      <c r="T22" s="66"/>
      <c r="U22" s="66"/>
      <c r="V22" s="66"/>
      <c r="W22" s="66"/>
      <c r="X22" s="66"/>
      <c r="Y22" s="66"/>
    </row>
    <row r="23" ht="12.75" customHeight="1">
      <c r="A23" s="74" t="s">
        <v>86</v>
      </c>
      <c r="B23" s="75" t="s">
        <v>80</v>
      </c>
      <c r="C23" s="80"/>
      <c r="D23" s="77"/>
      <c r="E23" s="77"/>
      <c r="F23" s="77"/>
      <c r="G23" s="66"/>
      <c r="H23" s="66"/>
      <c r="I23" s="66"/>
      <c r="J23" s="66"/>
      <c r="K23" s="66"/>
      <c r="L23" s="66"/>
      <c r="M23" s="66"/>
      <c r="N23" s="66"/>
      <c r="O23" s="66"/>
      <c r="P23" s="66"/>
      <c r="Q23" s="66"/>
      <c r="R23" s="66"/>
      <c r="S23" s="66"/>
      <c r="T23" s="66"/>
      <c r="U23" s="66"/>
      <c r="V23" s="66"/>
      <c r="W23" s="66"/>
      <c r="X23" s="66"/>
      <c r="Y23" s="66"/>
    </row>
    <row r="24" ht="12.75" customHeight="1">
      <c r="A24" s="66"/>
      <c r="B24" s="66"/>
      <c r="C24" s="76"/>
      <c r="D24" s="77"/>
      <c r="E24" s="77"/>
      <c r="F24" s="77"/>
      <c r="G24" s="66"/>
      <c r="H24" s="66"/>
      <c r="I24" s="66"/>
      <c r="J24" s="66"/>
      <c r="K24" s="66"/>
      <c r="L24" s="66"/>
      <c r="M24" s="66"/>
      <c r="N24" s="66"/>
      <c r="O24" s="66"/>
      <c r="P24" s="66"/>
      <c r="Q24" s="66"/>
      <c r="R24" s="66"/>
      <c r="S24" s="66"/>
      <c r="T24" s="66"/>
      <c r="U24" s="66"/>
      <c r="V24" s="66"/>
      <c r="W24" s="66"/>
      <c r="X24" s="66"/>
      <c r="Y24" s="66"/>
    </row>
    <row r="25" ht="12.75" customHeight="1">
      <c r="A25" s="72"/>
      <c r="B25" s="66"/>
      <c r="C25" s="77"/>
      <c r="D25" s="77"/>
      <c r="E25" s="77"/>
      <c r="F25" s="77"/>
      <c r="G25" s="66"/>
      <c r="H25" s="66"/>
      <c r="I25" s="66"/>
      <c r="J25" s="66"/>
      <c r="K25" s="66"/>
      <c r="L25" s="66"/>
      <c r="M25" s="66"/>
      <c r="N25" s="66"/>
      <c r="O25" s="66"/>
      <c r="P25" s="66"/>
      <c r="Q25" s="66"/>
      <c r="R25" s="66"/>
      <c r="S25" s="66"/>
      <c r="T25" s="66"/>
      <c r="U25" s="66"/>
      <c r="V25" s="66"/>
      <c r="W25" s="66"/>
      <c r="X25" s="66"/>
      <c r="Y25" s="66"/>
    </row>
    <row r="26" ht="12.75" customHeight="1">
      <c r="A26" s="66"/>
      <c r="B26" s="66"/>
      <c r="C26" s="81"/>
      <c r="D26" s="77"/>
      <c r="E26" s="77"/>
      <c r="F26" s="77"/>
      <c r="G26" s="66"/>
      <c r="H26" s="66"/>
      <c r="I26" s="66"/>
      <c r="J26" s="66"/>
      <c r="K26" s="66"/>
      <c r="L26" s="66"/>
      <c r="M26" s="66"/>
      <c r="N26" s="66"/>
      <c r="O26" s="66"/>
      <c r="P26" s="66"/>
      <c r="Q26" s="66"/>
      <c r="R26" s="66"/>
      <c r="S26" s="66"/>
      <c r="T26" s="66"/>
      <c r="U26" s="66"/>
      <c r="V26" s="66"/>
      <c r="W26" s="66"/>
      <c r="X26" s="66"/>
      <c r="Y26" s="66"/>
    </row>
    <row r="27" ht="12.75" customHeight="1">
      <c r="A27" s="66"/>
      <c r="B27" s="66"/>
      <c r="C27" s="80"/>
      <c r="D27" s="77"/>
      <c r="E27" s="77"/>
      <c r="F27" s="77"/>
      <c r="G27" s="66"/>
      <c r="H27" s="66"/>
      <c r="I27" s="66"/>
      <c r="J27" s="66"/>
      <c r="K27" s="66"/>
      <c r="L27" s="66"/>
      <c r="M27" s="66"/>
      <c r="N27" s="66"/>
      <c r="O27" s="66"/>
      <c r="P27" s="66"/>
      <c r="Q27" s="66"/>
      <c r="R27" s="66"/>
      <c r="S27" s="66"/>
      <c r="T27" s="66"/>
      <c r="U27" s="66"/>
      <c r="V27" s="66"/>
      <c r="W27" s="66"/>
      <c r="X27" s="66"/>
      <c r="Y27" s="66"/>
    </row>
    <row r="28" ht="12.75" customHeight="1">
      <c r="A28" s="66"/>
      <c r="B28" s="66"/>
      <c r="C28" s="80"/>
      <c r="D28" s="77"/>
      <c r="E28" s="77"/>
      <c r="F28" s="77"/>
      <c r="G28" s="66"/>
      <c r="H28" s="66"/>
      <c r="I28" s="66"/>
      <c r="J28" s="66"/>
      <c r="K28" s="66"/>
      <c r="L28" s="66"/>
      <c r="M28" s="66"/>
      <c r="N28" s="66"/>
      <c r="O28" s="66"/>
      <c r="P28" s="66"/>
      <c r="Q28" s="66"/>
      <c r="R28" s="66"/>
      <c r="S28" s="66"/>
      <c r="T28" s="66"/>
      <c r="U28" s="66"/>
      <c r="V28" s="66"/>
      <c r="W28" s="66"/>
      <c r="X28" s="66"/>
      <c r="Y28" s="66"/>
    </row>
    <row r="29" ht="12.75" customHeight="1">
      <c r="A29" s="66"/>
      <c r="B29" s="66"/>
      <c r="C29" s="80"/>
      <c r="D29" s="77"/>
      <c r="E29" s="77"/>
      <c r="F29" s="77"/>
      <c r="G29" s="66"/>
      <c r="H29" s="66"/>
      <c r="I29" s="66"/>
      <c r="J29" s="66"/>
      <c r="K29" s="66"/>
      <c r="L29" s="66"/>
      <c r="M29" s="66"/>
      <c r="N29" s="66"/>
      <c r="O29" s="66"/>
      <c r="P29" s="66"/>
      <c r="Q29" s="66"/>
      <c r="R29" s="66"/>
      <c r="S29" s="66"/>
      <c r="T29" s="66"/>
      <c r="U29" s="66"/>
      <c r="V29" s="66"/>
      <c r="W29" s="66"/>
      <c r="X29" s="66"/>
      <c r="Y29" s="66"/>
    </row>
    <row r="30" ht="12.75" customHeight="1">
      <c r="A30" s="66"/>
      <c r="B30" s="66"/>
      <c r="C30" s="77"/>
      <c r="D30" s="77"/>
      <c r="E30" s="77"/>
      <c r="F30" s="77"/>
      <c r="G30" s="66"/>
      <c r="H30" s="66"/>
      <c r="I30" s="66"/>
      <c r="J30" s="66"/>
      <c r="K30" s="66"/>
      <c r="L30" s="66"/>
      <c r="M30" s="66"/>
      <c r="N30" s="66"/>
      <c r="O30" s="66"/>
      <c r="P30" s="66"/>
      <c r="Q30" s="66"/>
      <c r="R30" s="66"/>
      <c r="S30" s="66"/>
      <c r="T30" s="66"/>
      <c r="U30" s="66"/>
      <c r="V30" s="66"/>
      <c r="W30" s="66"/>
      <c r="X30" s="66"/>
      <c r="Y30" s="66"/>
    </row>
    <row r="31" ht="12.75" customHeight="1">
      <c r="A31" s="66"/>
      <c r="B31" s="66"/>
      <c r="C31" s="77"/>
      <c r="D31" s="77"/>
      <c r="E31" s="77"/>
      <c r="F31" s="77"/>
      <c r="G31" s="66"/>
      <c r="H31" s="66"/>
      <c r="I31" s="66"/>
      <c r="J31" s="66"/>
      <c r="K31" s="66"/>
      <c r="L31" s="66"/>
      <c r="M31" s="66"/>
      <c r="N31" s="66"/>
      <c r="O31" s="66"/>
      <c r="P31" s="66"/>
      <c r="Q31" s="66"/>
      <c r="R31" s="66"/>
      <c r="S31" s="66"/>
      <c r="T31" s="66"/>
      <c r="U31" s="66"/>
      <c r="V31" s="66"/>
      <c r="W31" s="66"/>
      <c r="X31" s="66"/>
      <c r="Y31" s="66"/>
    </row>
    <row r="32" ht="12.75" customHeight="1">
      <c r="A32" s="66"/>
      <c r="B32" s="66"/>
      <c r="C32" s="77"/>
      <c r="D32" s="77"/>
      <c r="E32" s="77"/>
      <c r="F32" s="77"/>
      <c r="G32" s="66"/>
      <c r="H32" s="66"/>
      <c r="I32" s="66"/>
      <c r="J32" s="66"/>
      <c r="K32" s="66"/>
      <c r="L32" s="66"/>
      <c r="M32" s="66"/>
      <c r="N32" s="66"/>
      <c r="O32" s="66"/>
      <c r="P32" s="66"/>
      <c r="Q32" s="66"/>
      <c r="R32" s="66"/>
      <c r="S32" s="66"/>
      <c r="T32" s="66"/>
      <c r="U32" s="66"/>
      <c r="V32" s="66"/>
      <c r="W32" s="66"/>
      <c r="X32" s="66"/>
      <c r="Y32" s="66"/>
    </row>
    <row r="33" ht="12.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row>
    <row r="34" ht="12.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row>
    <row r="35" ht="12.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row>
    <row r="36" ht="12.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row>
    <row r="37" ht="12.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row>
    <row r="38" ht="12.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row>
    <row r="39" ht="12.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row>
    <row r="40" ht="12.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row>
    <row r="41" ht="12.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row>
    <row r="42" ht="12.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row>
    <row r="43" ht="12.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row>
    <row r="44" ht="12.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row>
    <row r="45" ht="12.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row>
    <row r="46" ht="12.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row>
    <row r="47" ht="12.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row>
    <row r="48" ht="12.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row>
    <row r="49" ht="12.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row>
    <row r="50" ht="12.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row>
    <row r="51" ht="12.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row>
    <row r="52" ht="12.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row>
    <row r="53" ht="12.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row>
    <row r="54" ht="12.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row>
    <row r="55" ht="12.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row>
    <row r="56" ht="12.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row>
    <row r="57" ht="12.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row>
    <row r="58" ht="12.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row>
    <row r="59" ht="12.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row>
    <row r="60" ht="12.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row>
    <row r="61" ht="12.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row>
    <row r="62" ht="12.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row>
    <row r="63" ht="12.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row>
    <row r="64" ht="12.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row>
    <row r="65" ht="12.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row>
    <row r="66" ht="12.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row>
    <row r="67" ht="12.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row>
    <row r="68" ht="12.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row>
    <row r="69" ht="12.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row>
    <row r="70" ht="12.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row>
    <row r="71" ht="12.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row>
    <row r="72" ht="12.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row>
    <row r="73" ht="12.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row>
    <row r="74" ht="12.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row>
    <row r="75" ht="12.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row>
    <row r="76" ht="12.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row>
    <row r="77" ht="12.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row>
    <row r="78" ht="12.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row>
    <row r="79" ht="12.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row>
    <row r="80" ht="12.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row>
    <row r="81" ht="12.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row>
    <row r="82" ht="12.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row>
    <row r="83" ht="12.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row>
    <row r="84" ht="12.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row>
    <row r="85" ht="12.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row>
    <row r="86" ht="12.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row>
    <row r="87" ht="12.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row>
    <row r="88" ht="12.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row>
    <row r="89" ht="12.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row>
    <row r="90" ht="12.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row>
    <row r="91" ht="12.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row>
    <row r="92" ht="12.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row>
    <row r="93" ht="12.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row>
    <row r="94" ht="12.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row>
    <row r="95" ht="12.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row>
    <row r="96" ht="12.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row>
    <row r="97" ht="12.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row>
    <row r="98" ht="12.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row>
    <row r="99" ht="12.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row>
    <row r="100" ht="12.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row>
    <row r="101" ht="12.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row>
    <row r="102" ht="12.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row>
    <row r="103" ht="12.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row>
    <row r="104" ht="12.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row>
    <row r="105" ht="12.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row>
    <row r="106" ht="12.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row>
    <row r="107" ht="12.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row>
    <row r="108" ht="12.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row>
    <row r="109" ht="12.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row>
    <row r="110" ht="12.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row>
    <row r="111" ht="12.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row>
    <row r="112" ht="12.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row>
    <row r="113" ht="12.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row>
    <row r="114" ht="12.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row>
    <row r="115" ht="12.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row>
    <row r="116" ht="12.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row>
    <row r="117" ht="12.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row>
    <row r="118" ht="12.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row>
    <row r="119" ht="12.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row>
    <row r="120" ht="12.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row>
    <row r="121" ht="12.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row>
    <row r="122" ht="12.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row>
    <row r="123" ht="12.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row>
    <row r="124" ht="12.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row>
    <row r="125" ht="12.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row>
    <row r="126" ht="12.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row>
    <row r="127" ht="12.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row>
    <row r="128" ht="12.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row>
    <row r="129" ht="12.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row>
    <row r="130" ht="12.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row>
    <row r="131" ht="12.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row>
    <row r="132" ht="12.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row>
    <row r="133" ht="12.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row>
    <row r="134" ht="12.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row>
    <row r="135" ht="12.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row>
    <row r="136" ht="12.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row>
    <row r="137" ht="12.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row>
    <row r="138" ht="12.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row>
    <row r="139" ht="12.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row>
    <row r="140" ht="12.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row>
    <row r="141" ht="12.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row>
    <row r="142" ht="12.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row>
    <row r="143" ht="12.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row>
    <row r="144" ht="12.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row>
    <row r="145" ht="12.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row>
    <row r="146" ht="12.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row>
    <row r="147" ht="12.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row>
    <row r="148" ht="12.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row>
    <row r="149" ht="12.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row>
    <row r="150" ht="12.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row>
    <row r="151" ht="12.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row>
    <row r="152" ht="12.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row>
    <row r="153" ht="12.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row>
    <row r="154" ht="12.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row>
    <row r="155" ht="12.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row>
    <row r="156" ht="12.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row>
    <row r="157" ht="12.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row>
    <row r="158" ht="12.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row>
    <row r="159" ht="12.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row>
    <row r="160" ht="12.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row>
    <row r="161" ht="12.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row>
    <row r="162" ht="12.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row>
    <row r="163" ht="12.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row>
    <row r="164" ht="12.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row>
    <row r="165" ht="12.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row>
    <row r="166" ht="12.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row>
    <row r="167" ht="12.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row>
    <row r="168" ht="12.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row>
    <row r="169" ht="12.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row>
    <row r="170" ht="12.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row>
    <row r="171" ht="12.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row>
    <row r="172" ht="12.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row>
    <row r="173" ht="12.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row>
    <row r="174" ht="12.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row>
    <row r="175" ht="12.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row>
    <row r="176" ht="12.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row>
    <row r="177" ht="12.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row>
    <row r="178" ht="12.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row>
    <row r="179" ht="12.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row>
    <row r="180" ht="12.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row>
    <row r="181" ht="12.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row>
    <row r="182" ht="12.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row>
    <row r="183" ht="12.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row>
    <row r="184" ht="12.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row>
    <row r="185" ht="12.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row>
    <row r="186" ht="12.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row>
    <row r="187" ht="12.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row>
    <row r="188" ht="12.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row>
    <row r="189" ht="12.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row>
    <row r="190" ht="12.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row>
    <row r="191" ht="12.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row>
    <row r="192" ht="12.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row>
    <row r="193" ht="12.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row>
    <row r="194" ht="12.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row>
    <row r="195" ht="12.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row>
    <row r="196" ht="12.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row>
    <row r="197" ht="12.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row>
    <row r="198" ht="12.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row>
    <row r="199" ht="12.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row>
    <row r="200" ht="12.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row>
    <row r="201" ht="12.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row>
    <row r="202" ht="12.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row>
    <row r="203" ht="12.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row>
    <row r="204" ht="12.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row>
    <row r="205" ht="12.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row>
    <row r="206" ht="12.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row>
    <row r="207" ht="12.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row>
    <row r="208" ht="12.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row>
    <row r="209" ht="12.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row>
    <row r="210" ht="12.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row>
    <row r="211" ht="12.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row>
    <row r="212" ht="12.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row>
    <row r="213" ht="12.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row>
    <row r="214" ht="12.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row>
    <row r="215" ht="12.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row>
    <row r="216" ht="12.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row>
    <row r="217" ht="12.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row>
    <row r="218" ht="12.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row>
    <row r="219" ht="12.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row>
    <row r="220" ht="12.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row>
    <row r="221" ht="12.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row>
    <row r="222" ht="12.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row>
    <row r="223" ht="12.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row>
    <row r="224" ht="12.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row>
    <row r="225" ht="12.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row>
    <row r="226" ht="12.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row>
    <row r="227" ht="12.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row>
    <row r="228" ht="12.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row>
    <row r="229" ht="12.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row>
    <row r="230" ht="12.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row>
    <row r="231" ht="12.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row>
    <row r="232" ht="12.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row>
    <row r="233" ht="12.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row>
    <row r="234" ht="12.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row>
    <row r="235" ht="12.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row>
    <row r="236" ht="12.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row>
    <row r="237" ht="12.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row>
    <row r="238" ht="12.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row>
    <row r="239" ht="12.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row>
    <row r="240" ht="12.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row>
    <row r="241" ht="12.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row>
    <row r="242" ht="12.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row>
    <row r="243" ht="12.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row>
    <row r="244" ht="12.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row>
    <row r="245" ht="12.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row>
    <row r="246" ht="12.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row>
    <row r="247" ht="12.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row>
    <row r="248" ht="12.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row>
    <row r="249" ht="12.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row>
    <row r="250" ht="12.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row>
    <row r="251" ht="12.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row>
    <row r="252" ht="12.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row>
    <row r="253" ht="12.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row>
    <row r="254" ht="12.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row>
    <row r="255" ht="12.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row>
    <row r="256" ht="12.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row>
    <row r="257" ht="12.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row>
    <row r="258" ht="12.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row>
    <row r="259" ht="12.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row>
    <row r="260" ht="12.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row>
    <row r="261" ht="12.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row>
    <row r="262" ht="12.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row>
    <row r="263" ht="12.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row>
    <row r="264" ht="12.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row>
    <row r="265" ht="12.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row>
    <row r="266" ht="12.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row>
    <row r="267" ht="12.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row>
    <row r="268" ht="12.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row>
    <row r="269" ht="12.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row>
    <row r="270" ht="12.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row>
    <row r="271" ht="12.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row>
    <row r="272" ht="12.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row>
    <row r="273" ht="12.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row>
    <row r="274" ht="12.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row>
    <row r="275" ht="12.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row>
    <row r="276" ht="12.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row>
    <row r="277" ht="12.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row>
    <row r="278" ht="12.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row>
    <row r="279" ht="12.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row>
    <row r="280" ht="12.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row>
    <row r="281" ht="12.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row>
    <row r="282" ht="12.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row>
    <row r="283" ht="12.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row>
    <row r="284" ht="12.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row>
    <row r="285" ht="12.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row>
    <row r="286" ht="12.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row>
    <row r="287" ht="12.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row>
    <row r="288" ht="12.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row>
    <row r="289" ht="12.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row>
    <row r="290" ht="12.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row>
    <row r="291" ht="12.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row>
    <row r="292" ht="12.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row>
    <row r="293" ht="12.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row>
    <row r="294" ht="12.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row>
    <row r="295" ht="12.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row>
    <row r="296" ht="12.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row>
    <row r="297" ht="12.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row>
    <row r="298" ht="12.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row>
    <row r="299" ht="12.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row>
    <row r="300" ht="12.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row>
    <row r="301" ht="12.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row>
    <row r="302" ht="12.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row>
    <row r="303" ht="12.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row>
    <row r="304" ht="12.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row>
    <row r="305" ht="12.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row>
    <row r="306" ht="12.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row>
    <row r="307" ht="12.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row>
    <row r="308" ht="12.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row>
    <row r="309" ht="12.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row>
    <row r="310" ht="12.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row>
    <row r="311" ht="12.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row>
    <row r="312" ht="12.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row>
    <row r="313" ht="12.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row>
    <row r="314" ht="12.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row>
    <row r="315" ht="12.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row>
    <row r="316" ht="12.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row>
    <row r="317" ht="12.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row>
    <row r="318" ht="12.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row>
    <row r="319" ht="12.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row>
    <row r="320" ht="12.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row>
    <row r="321" ht="12.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row>
    <row r="322" ht="12.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row>
    <row r="323" ht="12.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row>
    <row r="324" ht="12.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row>
    <row r="325" ht="12.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row>
    <row r="326" ht="12.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row>
    <row r="327" ht="12.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row>
    <row r="328" ht="12.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row>
    <row r="329" ht="12.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row>
    <row r="330" ht="12.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row>
    <row r="331" ht="12.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row>
    <row r="332" ht="12.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row>
    <row r="333" ht="12.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row>
    <row r="334" ht="12.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row>
    <row r="335" ht="12.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row>
    <row r="336" ht="12.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row>
    <row r="337" ht="12.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row>
    <row r="338" ht="12.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row>
    <row r="339" ht="12.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row>
    <row r="340" ht="12.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row>
    <row r="341" ht="12.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row>
    <row r="342" ht="12.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row>
    <row r="343" ht="12.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row>
    <row r="344" ht="12.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row>
    <row r="345" ht="12.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row>
    <row r="346" ht="12.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row>
    <row r="347" ht="12.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row>
    <row r="348" ht="12.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row>
    <row r="349" ht="12.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row>
    <row r="350" ht="12.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row>
    <row r="351" ht="12.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row>
    <row r="352" ht="12.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row>
    <row r="353" ht="12.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row>
    <row r="354" ht="12.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row>
    <row r="355" ht="12.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row>
    <row r="356" ht="12.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row>
    <row r="357" ht="12.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row>
    <row r="358" ht="12.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row>
    <row r="359" ht="12.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row>
    <row r="360" ht="12.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row>
    <row r="361" ht="12.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row>
    <row r="362" ht="12.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row>
    <row r="363" ht="12.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row>
    <row r="364" ht="12.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row>
    <row r="365" ht="12.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row>
    <row r="366" ht="12.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row>
    <row r="367" ht="12.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row>
    <row r="368" ht="12.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row>
    <row r="369" ht="12.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row>
    <row r="370" ht="12.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row>
    <row r="371" ht="12.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row>
    <row r="372" ht="12.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row>
    <row r="373" ht="12.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row>
    <row r="374" ht="12.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row>
    <row r="375" ht="12.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row>
    <row r="376" ht="12.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row>
    <row r="377" ht="12.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row>
    <row r="378" ht="12.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row>
    <row r="379" ht="12.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row>
    <row r="380" ht="12.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row>
    <row r="381" ht="12.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row>
    <row r="382" ht="12.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row>
    <row r="383" ht="12.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row>
    <row r="384" ht="12.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row>
    <row r="385" ht="12.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row>
    <row r="386" ht="12.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row>
    <row r="387" ht="12.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row>
    <row r="388" ht="12.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row>
    <row r="389" ht="12.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row>
    <row r="390" ht="12.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row>
    <row r="391" ht="12.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row>
    <row r="392" ht="12.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row>
    <row r="393" ht="12.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row>
    <row r="394" ht="12.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row>
    <row r="395" ht="12.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row>
    <row r="396" ht="12.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row>
    <row r="397" ht="12.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row>
    <row r="398" ht="12.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row>
    <row r="399" ht="12.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row>
    <row r="400" ht="12.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row>
    <row r="401" ht="12.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row>
    <row r="402" ht="12.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row>
    <row r="403" ht="12.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row>
    <row r="404" ht="12.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row>
    <row r="405" ht="12.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row>
    <row r="406" ht="12.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row>
    <row r="407" ht="12.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row>
    <row r="408" ht="12.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row>
    <row r="409" ht="12.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row>
    <row r="410" ht="12.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row>
    <row r="411" ht="12.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row>
    <row r="412" ht="12.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row>
    <row r="413" ht="12.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row>
    <row r="414" ht="12.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row>
    <row r="415" ht="12.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row>
    <row r="416" ht="12.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row>
    <row r="417" ht="12.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row>
    <row r="418" ht="12.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row>
    <row r="419" ht="12.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row>
    <row r="420" ht="12.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row>
    <row r="421" ht="12.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row>
    <row r="422" ht="12.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row>
    <row r="423" ht="12.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row>
    <row r="424" ht="12.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row>
    <row r="425" ht="12.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row>
    <row r="426" ht="12.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row>
    <row r="427" ht="12.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row>
    <row r="428" ht="12.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row>
    <row r="429" ht="12.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row>
    <row r="430" ht="12.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row>
    <row r="431" ht="12.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row>
    <row r="432" ht="12.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row>
    <row r="433" ht="12.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row>
    <row r="434" ht="12.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row>
    <row r="435" ht="12.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row>
    <row r="436" ht="12.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row>
    <row r="437" ht="12.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row>
    <row r="438" ht="12.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row>
    <row r="439" ht="12.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row>
    <row r="440" ht="12.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row>
    <row r="441" ht="12.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row>
    <row r="442" ht="12.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row>
    <row r="443" ht="12.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row>
    <row r="444" ht="12.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row>
    <row r="445" ht="12.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row>
    <row r="446" ht="12.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row>
    <row r="447" ht="12.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row>
    <row r="448" ht="12.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row>
    <row r="449" ht="12.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row>
    <row r="450" ht="12.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row>
    <row r="451" ht="12.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row>
    <row r="452" ht="12.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row>
    <row r="453" ht="12.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row>
    <row r="454" ht="12.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row>
    <row r="455" ht="12.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row>
    <row r="456" ht="12.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row>
    <row r="457" ht="12.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row>
    <row r="458" ht="12.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row>
    <row r="459" ht="12.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row>
    <row r="460" ht="12.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row>
    <row r="461" ht="12.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row>
    <row r="462" ht="12.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row>
    <row r="463" ht="12.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row>
    <row r="464" ht="12.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row>
    <row r="465" ht="12.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row>
    <row r="466" ht="12.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row>
    <row r="467" ht="12.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row>
    <row r="468" ht="12.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row>
    <row r="469" ht="12.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row>
    <row r="470" ht="12.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row>
    <row r="471" ht="12.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row>
    <row r="472" ht="12.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row>
    <row r="473" ht="12.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row>
    <row r="474" ht="12.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row>
    <row r="475" ht="12.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row>
    <row r="476" ht="12.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row>
    <row r="477" ht="12.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row>
    <row r="478" ht="12.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row>
    <row r="479" ht="12.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row>
    <row r="480" ht="12.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row>
    <row r="481" ht="12.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row>
    <row r="482" ht="12.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row>
    <row r="483" ht="12.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row>
    <row r="484" ht="12.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row>
    <row r="485" ht="12.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row>
    <row r="486" ht="12.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row>
    <row r="487" ht="12.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row>
    <row r="488" ht="12.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row>
    <row r="489" ht="12.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row>
    <row r="490" ht="12.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row>
    <row r="491" ht="12.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row>
    <row r="492" ht="12.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row>
    <row r="493" ht="12.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row>
    <row r="494" ht="12.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row>
    <row r="495" ht="12.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row>
    <row r="496" ht="12.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row>
    <row r="497" ht="12.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row>
    <row r="498" ht="12.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row>
    <row r="499" ht="12.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row>
    <row r="500" ht="12.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row>
    <row r="501" ht="12.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row>
    <row r="502" ht="12.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row>
    <row r="503" ht="12.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row>
    <row r="504" ht="12.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row>
    <row r="505" ht="12.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row>
    <row r="506" ht="12.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row>
    <row r="507" ht="12.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row>
    <row r="508" ht="12.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row>
    <row r="509" ht="12.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row>
    <row r="510" ht="12.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row>
    <row r="511" ht="12.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row>
    <row r="512" ht="12.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row>
    <row r="513" ht="12.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row>
    <row r="514" ht="12.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row>
    <row r="515" ht="12.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row>
    <row r="516" ht="12.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row>
    <row r="517" ht="12.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row>
    <row r="518" ht="12.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row>
    <row r="519" ht="12.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row>
    <row r="520" ht="12.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row>
    <row r="521" ht="12.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row>
    <row r="522" ht="12.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row>
    <row r="523" ht="12.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row>
    <row r="524" ht="12.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row>
    <row r="525" ht="12.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row>
    <row r="526" ht="12.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row>
    <row r="527" ht="12.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row>
    <row r="528" ht="12.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row>
    <row r="529" ht="12.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row>
    <row r="530" ht="12.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row>
    <row r="531" ht="12.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row>
    <row r="532" ht="12.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row>
    <row r="533" ht="12.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row>
    <row r="534" ht="12.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row>
    <row r="535" ht="12.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row>
    <row r="536" ht="12.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row>
    <row r="537" ht="12.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row>
    <row r="538" ht="12.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row>
    <row r="539" ht="12.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row>
    <row r="540" ht="12.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row>
    <row r="541" ht="12.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row>
    <row r="542" ht="12.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row>
    <row r="543" ht="12.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row>
    <row r="544" ht="12.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row>
    <row r="545" ht="12.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row>
    <row r="546" ht="12.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row>
    <row r="547" ht="12.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row>
    <row r="548" ht="12.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row>
    <row r="549" ht="12.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row>
    <row r="550" ht="12.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row>
    <row r="551" ht="12.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row>
    <row r="552" ht="12.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row>
    <row r="553" ht="12.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row>
    <row r="554" ht="12.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row>
    <row r="555" ht="12.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row>
    <row r="556" ht="12.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row>
    <row r="557" ht="12.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row>
    <row r="558" ht="12.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row>
    <row r="559" ht="12.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row>
    <row r="560" ht="12.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row>
    <row r="561" ht="12.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row>
    <row r="562" ht="12.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row>
    <row r="563" ht="12.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row>
    <row r="564" ht="12.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row>
    <row r="565" ht="12.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row>
    <row r="566" ht="12.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row>
    <row r="567" ht="12.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row>
    <row r="568" ht="12.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row>
    <row r="569" ht="12.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row>
    <row r="570" ht="12.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row>
    <row r="571" ht="12.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row>
    <row r="572" ht="12.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row>
    <row r="573" ht="12.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row>
    <row r="574" ht="12.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row>
    <row r="575" ht="12.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row>
    <row r="576" ht="12.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row>
    <row r="577" ht="12.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row>
    <row r="578" ht="12.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row>
    <row r="579" ht="12.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row>
    <row r="580" ht="12.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row>
    <row r="581" ht="12.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row>
    <row r="582" ht="12.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row>
    <row r="583" ht="12.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row>
    <row r="584" ht="12.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row>
    <row r="585" ht="12.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row>
    <row r="586" ht="12.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row>
    <row r="587" ht="12.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row>
    <row r="588" ht="12.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row>
    <row r="589" ht="12.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row>
    <row r="590" ht="12.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row>
    <row r="591" ht="12.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row>
    <row r="592" ht="12.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row>
    <row r="593" ht="12.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row>
    <row r="594" ht="12.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row>
    <row r="595" ht="12.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row>
    <row r="596" ht="12.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row>
    <row r="597" ht="12.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row>
    <row r="598" ht="12.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row>
    <row r="599" ht="12.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row>
    <row r="600" ht="12.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row>
    <row r="601" ht="12.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row>
    <row r="602" ht="12.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row>
    <row r="603" ht="12.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row>
    <row r="604" ht="12.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row>
    <row r="605" ht="12.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row>
    <row r="606" ht="12.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row>
    <row r="607" ht="12.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row>
    <row r="608" ht="12.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row>
    <row r="609" ht="12.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row>
    <row r="610" ht="12.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row>
    <row r="611" ht="12.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row>
    <row r="612" ht="12.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row>
    <row r="613" ht="12.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row>
    <row r="614" ht="12.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row>
    <row r="615" ht="12.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row>
    <row r="616" ht="12.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row>
    <row r="617" ht="12.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row>
    <row r="618" ht="12.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row>
    <row r="619" ht="12.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row>
    <row r="620" ht="12.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row>
    <row r="621" ht="12.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row>
    <row r="622" ht="12.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row>
    <row r="623" ht="12.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row>
    <row r="624" ht="12.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row>
    <row r="625" ht="12.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row>
    <row r="626" ht="12.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row>
    <row r="627" ht="12.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row>
    <row r="628" ht="12.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row>
    <row r="629" ht="12.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row>
    <row r="630" ht="12.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row>
    <row r="631" ht="12.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row>
    <row r="632" ht="12.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row>
    <row r="633" ht="12.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row>
    <row r="634" ht="12.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row>
    <row r="635" ht="12.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row>
    <row r="636" ht="12.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row>
    <row r="637" ht="12.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row>
    <row r="638" ht="12.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row>
    <row r="639" ht="12.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row>
    <row r="640" ht="12.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row>
    <row r="641" ht="12.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row>
    <row r="642" ht="12.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row>
    <row r="643" ht="12.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row>
    <row r="644" ht="12.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row>
    <row r="645" ht="12.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row>
    <row r="646" ht="12.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row>
    <row r="647" ht="12.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row>
    <row r="648" ht="12.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row>
    <row r="649" ht="12.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row>
    <row r="650" ht="12.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row>
    <row r="651" ht="12.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row>
    <row r="652" ht="12.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row>
    <row r="653" ht="12.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row>
    <row r="654" ht="12.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row>
    <row r="655" ht="12.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row>
    <row r="656" ht="12.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row>
    <row r="657" ht="12.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row>
    <row r="658" ht="12.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row>
    <row r="659" ht="12.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row>
    <row r="660" ht="12.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row>
    <row r="661" ht="12.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row>
    <row r="662" ht="12.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row>
    <row r="663" ht="12.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row>
    <row r="664" ht="12.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row>
    <row r="665" ht="12.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row>
    <row r="666" ht="12.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row>
    <row r="667" ht="12.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row>
    <row r="668" ht="12.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row>
    <row r="669" ht="12.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row>
    <row r="670" ht="12.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row>
    <row r="671" ht="12.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row>
    <row r="672" ht="12.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row>
    <row r="673" ht="12.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row>
    <row r="674" ht="12.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row>
    <row r="675" ht="12.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row>
    <row r="676" ht="12.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row>
    <row r="677" ht="12.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row>
    <row r="678" ht="12.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row>
    <row r="679" ht="12.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row>
    <row r="680" ht="12.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row>
    <row r="681" ht="12.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row>
    <row r="682" ht="12.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row>
    <row r="683" ht="12.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row>
    <row r="684" ht="12.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row>
    <row r="685" ht="12.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row>
    <row r="686" ht="12.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row>
    <row r="687" ht="12.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row>
    <row r="688" ht="12.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row>
    <row r="689" ht="12.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row>
    <row r="690" ht="12.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row>
    <row r="691" ht="12.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row>
    <row r="692" ht="12.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row>
    <row r="693" ht="12.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row>
    <row r="694" ht="12.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row>
    <row r="695" ht="12.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row>
    <row r="696" ht="12.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row>
    <row r="697" ht="12.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row>
    <row r="698" ht="12.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row>
    <row r="699" ht="12.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row>
    <row r="700" ht="12.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row>
    <row r="701" ht="12.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row>
    <row r="702" ht="12.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row>
    <row r="703" ht="12.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row>
    <row r="704" ht="12.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row>
    <row r="705" ht="12.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row>
    <row r="706" ht="12.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row>
    <row r="707" ht="12.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row>
    <row r="708" ht="12.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row>
    <row r="709" ht="12.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row>
    <row r="710" ht="12.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row>
    <row r="711" ht="12.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row>
    <row r="712" ht="12.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row>
    <row r="713" ht="12.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row>
    <row r="714" ht="12.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row>
    <row r="715" ht="12.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row>
    <row r="716" ht="12.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row>
    <row r="717" ht="12.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row>
    <row r="718" ht="12.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row>
    <row r="719" ht="12.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row>
    <row r="720" ht="12.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row>
    <row r="721" ht="12.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row>
    <row r="722" ht="12.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row>
    <row r="723" ht="12.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row>
    <row r="724" ht="12.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row>
    <row r="725" ht="12.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row>
    <row r="726" ht="12.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row>
    <row r="727" ht="12.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row>
    <row r="728" ht="12.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row>
    <row r="729" ht="12.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row>
    <row r="730" ht="12.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row>
    <row r="731" ht="12.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row>
    <row r="732" ht="12.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row>
    <row r="733" ht="12.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row>
    <row r="734" ht="12.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row>
    <row r="735" ht="12.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row>
    <row r="736" ht="12.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row>
    <row r="737" ht="12.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row>
    <row r="738" ht="12.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row>
    <row r="739" ht="12.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row>
    <row r="740" ht="12.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row>
    <row r="741" ht="12.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row>
    <row r="742" ht="12.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row>
    <row r="743" ht="12.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row>
    <row r="744" ht="12.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row>
    <row r="745" ht="12.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row>
    <row r="746" ht="12.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row>
    <row r="747" ht="12.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row>
    <row r="748" ht="12.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row>
    <row r="749" ht="12.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row>
    <row r="750" ht="12.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row>
    <row r="751" ht="12.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row>
    <row r="752" ht="12.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row>
    <row r="753" ht="12.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row>
    <row r="754" ht="12.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row>
    <row r="755" ht="12.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row>
    <row r="756" ht="12.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row>
    <row r="757" ht="12.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row>
    <row r="758" ht="12.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row>
    <row r="759" ht="12.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row>
    <row r="760" ht="12.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row>
    <row r="761" ht="12.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row>
    <row r="762" ht="12.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row>
    <row r="763" ht="12.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row>
    <row r="764" ht="12.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row>
    <row r="765" ht="12.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row>
    <row r="766" ht="12.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row>
    <row r="767" ht="12.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row>
    <row r="768" ht="12.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row>
    <row r="769" ht="12.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row>
    <row r="770" ht="12.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row>
    <row r="771" ht="12.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row>
    <row r="772" ht="12.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row>
    <row r="773" ht="12.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row>
    <row r="774" ht="12.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row>
    <row r="775" ht="12.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row>
    <row r="776" ht="12.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row>
    <row r="777" ht="12.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row>
    <row r="778" ht="12.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row>
    <row r="779" ht="12.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row>
    <row r="780" ht="12.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row>
    <row r="781" ht="12.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row>
    <row r="782" ht="12.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row>
    <row r="783" ht="12.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row>
    <row r="784" ht="12.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row>
    <row r="785" ht="12.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row>
    <row r="786" ht="12.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row>
    <row r="787" ht="12.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row>
    <row r="788" ht="12.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row>
    <row r="789" ht="12.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row>
    <row r="790" ht="12.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row>
    <row r="791" ht="12.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row>
    <row r="792" ht="12.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row>
    <row r="793" ht="12.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row>
    <row r="794" ht="12.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row>
    <row r="795" ht="12.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row>
    <row r="796" ht="12.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row>
    <row r="797" ht="12.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row>
    <row r="798" ht="12.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row>
    <row r="799" ht="12.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row>
    <row r="800" ht="12.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row>
    <row r="801" ht="12.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row>
    <row r="802" ht="12.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row>
    <row r="803" ht="12.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row>
    <row r="804" ht="12.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row>
    <row r="805" ht="12.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row>
    <row r="806" ht="12.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row>
    <row r="807" ht="12.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row>
    <row r="808" ht="12.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row>
    <row r="809" ht="12.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row>
    <row r="810" ht="12.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row>
    <row r="811" ht="12.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row>
    <row r="812" ht="12.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row>
    <row r="813" ht="12.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row>
    <row r="814" ht="12.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row>
    <row r="815" ht="12.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row>
    <row r="816" ht="12.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row>
    <row r="817" ht="12.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row>
    <row r="818" ht="12.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row>
    <row r="819" ht="12.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row>
    <row r="820" ht="12.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row>
    <row r="821" ht="12.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row>
    <row r="822" ht="12.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row>
    <row r="823" ht="12.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row>
    <row r="824" ht="12.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row>
    <row r="825" ht="12.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row>
    <row r="826" ht="12.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row>
    <row r="827" ht="12.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row>
    <row r="828" ht="12.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row>
    <row r="829" ht="12.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row>
    <row r="830" ht="12.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row>
    <row r="831" ht="12.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row>
    <row r="832" ht="12.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row>
    <row r="833" ht="12.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row>
    <row r="834" ht="12.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row>
    <row r="835" ht="12.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row>
    <row r="836" ht="12.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row>
    <row r="837" ht="12.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row>
    <row r="838" ht="12.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row>
    <row r="839" ht="12.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row>
    <row r="840" ht="12.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row>
    <row r="841" ht="12.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row>
    <row r="842" ht="12.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row>
    <row r="843" ht="12.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row>
    <row r="844" ht="12.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row>
    <row r="845" ht="12.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row>
    <row r="846" ht="12.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row>
    <row r="847" ht="12.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row>
    <row r="848" ht="12.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row>
    <row r="849" ht="12.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row>
    <row r="850" ht="12.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row>
    <row r="851" ht="12.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row>
    <row r="852" ht="12.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row>
    <row r="853" ht="12.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row>
    <row r="854" ht="12.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row>
    <row r="855" ht="12.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row>
    <row r="856" ht="12.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row>
    <row r="857" ht="12.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row>
    <row r="858" ht="12.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row>
    <row r="859" ht="12.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row>
    <row r="860" ht="12.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row>
    <row r="861" ht="12.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row>
    <row r="862" ht="12.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row>
    <row r="863" ht="12.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row>
    <row r="864" ht="12.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row>
    <row r="865" ht="12.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row>
    <row r="866" ht="12.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row>
    <row r="867" ht="12.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row>
    <row r="868" ht="12.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row>
    <row r="869" ht="12.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row>
    <row r="870" ht="12.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row>
    <row r="871" ht="12.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row>
    <row r="872" ht="12.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row>
    <row r="873" ht="12.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row>
    <row r="874" ht="12.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row>
    <row r="875" ht="12.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row>
    <row r="876" ht="12.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row>
    <row r="877" ht="12.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row>
    <row r="878" ht="12.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row>
    <row r="879" ht="12.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row>
    <row r="880" ht="12.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row>
    <row r="881" ht="12.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row>
    <row r="882" ht="12.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row>
    <row r="883" ht="12.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row>
    <row r="884" ht="12.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row>
    <row r="885" ht="12.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row>
    <row r="886" ht="12.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row>
    <row r="887" ht="12.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row>
    <row r="888" ht="12.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row>
    <row r="889" ht="12.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row>
    <row r="890" ht="12.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row>
    <row r="891" ht="12.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row>
    <row r="892" ht="12.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row>
    <row r="893" ht="12.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row>
    <row r="894" ht="12.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row>
    <row r="895" ht="12.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row>
    <row r="896" ht="12.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row>
    <row r="897" ht="12.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row>
    <row r="898" ht="12.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row>
    <row r="899" ht="12.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row>
    <row r="900" ht="12.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row>
    <row r="901" ht="12.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row>
    <row r="902" ht="12.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row>
    <row r="903" ht="12.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row>
    <row r="904" ht="12.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row>
    <row r="905" ht="12.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row>
    <row r="906" ht="12.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row>
    <row r="907" ht="12.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row>
    <row r="908" ht="12.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row>
    <row r="909" ht="12.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row>
    <row r="910" ht="12.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row>
    <row r="911" ht="12.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row>
    <row r="912" ht="12.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row>
    <row r="913" ht="12.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row>
    <row r="914" ht="12.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row>
    <row r="915" ht="12.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row>
    <row r="916" ht="12.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row>
    <row r="917" ht="12.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row>
    <row r="918" ht="12.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row>
    <row r="919" ht="12.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row>
    <row r="920" ht="12.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row>
    <row r="921" ht="12.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row>
    <row r="922" ht="12.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row>
    <row r="923" ht="12.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row>
    <row r="924" ht="12.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row>
    <row r="925" ht="12.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row>
    <row r="926" ht="12.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row>
    <row r="927" ht="12.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row>
    <row r="928" ht="12.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row>
    <row r="929" ht="12.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row>
    <row r="930" ht="12.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row>
    <row r="931" ht="12.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row>
    <row r="932" ht="12.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row>
    <row r="933" ht="12.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row>
    <row r="934" ht="12.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row>
    <row r="935" ht="12.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row>
    <row r="936" ht="12.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row>
    <row r="937" ht="12.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row>
    <row r="938" ht="12.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row>
    <row r="939" ht="12.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row>
    <row r="940" ht="12.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row>
    <row r="941" ht="12.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row>
    <row r="942" ht="12.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row>
    <row r="943" ht="12.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row>
    <row r="944" ht="12.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row>
    <row r="945" ht="12.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row>
    <row r="946" ht="12.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row>
    <row r="947" ht="12.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row>
    <row r="948" ht="12.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row>
    <row r="949" ht="12.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row>
    <row r="950" ht="12.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row>
    <row r="951" ht="12.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row>
    <row r="952" ht="12.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row>
    <row r="953" ht="12.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row>
    <row r="954" ht="12.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row>
    <row r="955" ht="12.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row>
    <row r="956" ht="12.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row>
    <row r="957" ht="12.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row>
    <row r="958" ht="12.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row>
    <row r="959" ht="12.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row>
    <row r="960" ht="12.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row>
    <row r="961" ht="12.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row>
    <row r="962" ht="12.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row>
    <row r="963" ht="12.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row>
    <row r="964" ht="12.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row>
    <row r="965" ht="12.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row>
    <row r="966" ht="12.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row>
    <row r="967" ht="12.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row>
    <row r="968" ht="12.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row>
    <row r="969" ht="12.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row>
    <row r="970" ht="12.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row>
    <row r="971" ht="12.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row>
    <row r="972" ht="12.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row>
    <row r="973" ht="12.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row>
    <row r="974" ht="12.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row>
    <row r="975" ht="12.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row>
    <row r="976" ht="12.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row>
    <row r="977" ht="12.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row>
    <row r="978" ht="12.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row>
    <row r="979" ht="12.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row>
    <row r="980" ht="12.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row>
    <row r="981" ht="12.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row>
    <row r="982" ht="12.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row>
    <row r="983" ht="12.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row>
    <row r="984" ht="12.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row>
    <row r="985" ht="12.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row>
    <row r="986" ht="12.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row>
    <row r="987" ht="12.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row>
    <row r="988" ht="12.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row>
    <row r="989" ht="12.75"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row>
    <row r="990" ht="12.75"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row>
    <row r="991" ht="12.75"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row>
    <row r="992" ht="12.75"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row>
    <row r="993" ht="12.75" customHeight="1">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row>
    <row r="994" ht="12.75" customHeight="1">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row>
    <row r="995" ht="12.75" customHeight="1">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row>
    <row r="996" ht="12.75" customHeight="1">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row>
    <row r="997" ht="12.75" customHeight="1">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row>
    <row r="998" ht="12.75" customHeight="1">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row>
    <row r="999" ht="12.75" customHeight="1">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row>
    <row r="1000" ht="12.75" customHeight="1">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row>
  </sheetData>
  <mergeCells count="1">
    <mergeCell ref="A1:E1"/>
  </mergeCells>
  <printOptions/>
  <pageMargins bottom="0.75" footer="0.0" header="0.0" left="0.7" right="0.7" top="0.75"/>
  <pageSetup orientation="landscape"/>
  <drawing r:id="rId1"/>
</worksheet>
</file>