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aknowles010\Downloads\"/>
    </mc:Choice>
  </mc:AlternateContent>
  <xr:revisionPtr revIDLastSave="0" documentId="13_ncr:1_{0C7217BD-13E0-44F2-8CB6-6C53E74EBE24}" xr6:coauthVersionLast="47" xr6:coauthVersionMax="47" xr10:uidLastSave="{00000000-0000-0000-0000-000000000000}"/>
  <bookViews>
    <workbookView xWindow="-108" yWindow="-108" windowWidth="23256" windowHeight="12576" xr2:uid="{00000000-000D-0000-FFFF-FFFF00000000}"/>
  </bookViews>
  <sheets>
    <sheet name="Viewpoint Fee Calculator" sheetId="1" r:id="rId1"/>
    <sheet name="Submission Form" sheetId="2" r:id="rId2"/>
    <sheet name="Example Submission Form" sheetId="3" r:id="rId3"/>
    <sheet name="Free vs. Paid for Content" sheetId="4" r:id="rId4"/>
  </sheets>
  <definedNames>
    <definedName name="Z_A820C925_2C8B_476E_B751_DDDEC4C8D339_.wvu.FilterData" localSheetId="0" hidden="1">'Viewpoint Fee Calculator'!$A$16:$E$20</definedName>
  </definedNames>
  <calcPr calcId="191029"/>
  <customWorkbookViews>
    <customWorkbookView name="Filter 1" guid="{A820C925-2C8B-476E-B751-DDDEC4C8D33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A59" i="1"/>
  <c r="A35" i="1"/>
  <c r="A26" i="1"/>
  <c r="E60" i="1" l="1"/>
  <c r="E59" i="1"/>
  <c r="D56" i="1"/>
  <c r="E56" i="1" s="1"/>
  <c r="E58" i="1" s="1"/>
  <c r="A55" i="1"/>
  <c r="D50" i="1"/>
  <c r="D51" i="1" s="1"/>
  <c r="E51" i="1" s="1"/>
  <c r="A49" i="1"/>
  <c r="E47" i="1"/>
  <c r="A47" i="1"/>
  <c r="D43" i="1"/>
  <c r="A42" i="1"/>
  <c r="D37" i="1"/>
  <c r="D38" i="1" s="1"/>
  <c r="E38" i="1" s="1"/>
  <c r="A34" i="1"/>
  <c r="C29" i="1"/>
  <c r="C28" i="1"/>
  <c r="C26" i="1"/>
  <c r="D25" i="1"/>
  <c r="D26" i="1" s="1"/>
  <c r="A25" i="1"/>
  <c r="E24" i="1"/>
  <c r="D24" i="1"/>
  <c r="C24" i="1"/>
  <c r="A22" i="1"/>
  <c r="D39" i="1" l="1"/>
  <c r="E39" i="1" s="1"/>
  <c r="E26" i="1"/>
  <c r="E43" i="1"/>
  <c r="D44" i="1"/>
  <c r="E44" i="1" s="1"/>
  <c r="E25" i="1"/>
  <c r="E28" i="1" s="1"/>
  <c r="C16" i="1" s="1"/>
  <c r="E37" i="1"/>
  <c r="D52" i="1"/>
  <c r="E52" i="1" s="1"/>
  <c r="E50" i="1"/>
  <c r="E41" i="1" l="1"/>
  <c r="D45" i="1"/>
  <c r="E45" i="1" s="1"/>
  <c r="E48" i="1" s="1"/>
  <c r="E54" i="1"/>
  <c r="E61" i="1" l="1"/>
  <c r="E29" i="1" s="1"/>
  <c r="E30" i="1" s="1"/>
  <c r="C18" i="1" s="1"/>
  <c r="C17" i="1" l="1"/>
</calcChain>
</file>

<file path=xl/sharedStrings.xml><?xml version="1.0" encoding="utf-8"?>
<sst xmlns="http://schemas.openxmlformats.org/spreadsheetml/2006/main" count="122" uniqueCount="89">
  <si>
    <t xml:space="preserve">The below calculator has been created to allow to you see the projected Viewpoint fees associated with your entity's desired number of licenses. Note that these are estimated fees at the time this template was created, however, fees are subject to change based on fluctuations in exchange rates, etc. </t>
  </si>
  <si>
    <t xml:space="preserve">In order to view the projected fees for your entity, enter the desired number of licenses for each applicable license subscription type in the associated gray box in column B. Projected fees in rows 16-18 will automatically update based on your changes. Detailed calculations can be found beginning in row 22. </t>
  </si>
  <si>
    <t>Global/Additional Licenses</t>
  </si>
  <si>
    <t>Enter Number of Desired Canada Content Licenses</t>
  </si>
  <si>
    <t>Enter Number of Desired Japan Content Licenses</t>
  </si>
  <si>
    <t>Enter Number of Desired GASB-Only Licenses</t>
  </si>
  <si>
    <t>Projected Fee- Global/Additional Content</t>
  </si>
  <si>
    <t>Total Projected Fee</t>
  </si>
  <si>
    <t>Calculation Details</t>
  </si>
  <si>
    <t>(a)</t>
  </si>
  <si>
    <t>(b)</t>
  </si>
  <si>
    <t>(c)= (a)*(b)</t>
  </si>
  <si>
    <t>(d)= sum of (c)</t>
  </si>
  <si>
    <t>See details below (e)</t>
  </si>
  <si>
    <t>Total Projected Viewpoint Fee</t>
  </si>
  <si>
    <t>(f)=(d)+(e)</t>
  </si>
  <si>
    <t>(g)</t>
  </si>
  <si>
    <t>(h)</t>
  </si>
  <si>
    <t>(i)= (g)*(h)</t>
  </si>
  <si>
    <r>
      <t>Per License Fee</t>
    </r>
    <r>
      <rPr>
        <b/>
        <sz val="11"/>
        <color rgb="FFFF0000"/>
        <rFont val="Georgia"/>
        <family val="1"/>
      </rPr>
      <t xml:space="preserve"> **</t>
    </r>
  </si>
  <si>
    <t>Number of Licenses in Tier</t>
  </si>
  <si>
    <t>Fee Applicable to Tier</t>
  </si>
  <si>
    <t>1 User</t>
  </si>
  <si>
    <t>2-9 Users</t>
  </si>
  <si>
    <t>10+ Users</t>
  </si>
  <si>
    <r>
      <t xml:space="preserve">Global/International Content Subtotal </t>
    </r>
    <r>
      <rPr>
        <sz val="11"/>
        <color rgb="FFFF0000"/>
        <rFont val="Georgia"/>
        <family val="1"/>
      </rPr>
      <t>(j)= sum of (i)</t>
    </r>
  </si>
  <si>
    <r>
      <t>UK Content Subtotal</t>
    </r>
    <r>
      <rPr>
        <sz val="11"/>
        <color rgb="FFFF0000"/>
        <rFont val="Georgia"/>
        <family val="1"/>
      </rPr>
      <t xml:space="preserve"> (k)= sum of (i)</t>
    </r>
  </si>
  <si>
    <r>
      <t xml:space="preserve">Canada Content Subtotal </t>
    </r>
    <r>
      <rPr>
        <sz val="11"/>
        <color rgb="FFFF0000"/>
        <rFont val="Georgia"/>
        <family val="1"/>
      </rPr>
      <t>(l)= sum of (i)</t>
    </r>
  </si>
  <si>
    <t>Per license price</t>
  </si>
  <si>
    <r>
      <t xml:space="preserve">Japan Content Subtotal </t>
    </r>
    <r>
      <rPr>
        <sz val="11"/>
        <color rgb="FFFF0000"/>
        <rFont val="Georgia"/>
        <family val="1"/>
      </rPr>
      <t>(m)= sum of (i)</t>
    </r>
  </si>
  <si>
    <t>Assumed Percentage of Viewpoint Licenses which will require Global Content (Based on current Inform percentage)</t>
  </si>
  <si>
    <r>
      <t>Projected Global/Additional Subscription Fees - Total</t>
    </r>
    <r>
      <rPr>
        <sz val="11"/>
        <color rgb="FFFF0000"/>
        <rFont val="Georgia"/>
        <family val="1"/>
      </rPr>
      <t xml:space="preserve"> (n) = Sum of (j to n)</t>
    </r>
  </si>
  <si>
    <r>
      <rPr>
        <sz val="11"/>
        <color rgb="FFFF0000"/>
        <rFont val="Georgia"/>
        <family val="1"/>
      </rPr>
      <t>**</t>
    </r>
    <r>
      <rPr>
        <sz val="11"/>
        <color theme="1"/>
        <rFont val="Georgia"/>
        <family val="1"/>
      </rPr>
      <t xml:space="preserve"> Based on GBP exchange rate of 1.305 as of 8/14/2020 and Canadian dollar exchange rate of 0.76 as of 8/21/2020.</t>
    </r>
  </si>
  <si>
    <t>Submission Form Instructions</t>
  </si>
  <si>
    <t>Once you have determined the number and type of Viewpoint licenses your entity would like to subscribe to as well as the individuals who would like access, please perform the following steps:</t>
  </si>
  <si>
    <t xml:space="preserve">Note that the below form only relates to the content listed as Subscription required (paid license) per the Free vs. Paid for Content tab. No further action is required at this time for the free content. </t>
  </si>
  <si>
    <t>Additionally, note that an Example Submission Form has been provided in the subsequent tab. Please use this as a reference as you complete this tab.</t>
  </si>
  <si>
    <t xml:space="preserve">1. Enter your company name in cell B12. </t>
  </si>
  <si>
    <t xml:space="preserve">2. Select a License Subscription Type (United States- All except GASB, Global/International, United Kingdom, New UK GAAP Only, Canada, Japan, United States- GASB only) from the dropdown in column A. </t>
  </si>
  <si>
    <t xml:space="preserve">3. Provide the user e-mail for the individual who you would like to have access this content. </t>
  </si>
  <si>
    <t xml:space="preserve">4. Repeat steps 1 and 2 for each user and applicable License Subscription Type for which your entity would like a Viewpoint license. </t>
  </si>
  <si>
    <t xml:space="preserve">5. If your entity would not like a license for a particular License Subscription Type, please simply do not select that License Subscription Type below. </t>
  </si>
  <si>
    <r>
      <t xml:space="preserve">6. Once you have input the details below, please e-mail this document to us_product-licensing-support@pwc.com with the subject line </t>
    </r>
    <r>
      <rPr>
        <b/>
        <i/>
        <sz val="9"/>
        <color theme="1"/>
        <rFont val="Georgia"/>
        <family val="1"/>
      </rPr>
      <t>Viewpoint License Transition- [Insert Company Name] Submission Form.</t>
    </r>
  </si>
  <si>
    <t>7. If you have any questions, please also reach out to us_product-licensing-support@pwc.com.</t>
  </si>
  <si>
    <t>Company Name</t>
  </si>
  <si>
    <t>License Subscription Type</t>
  </si>
  <si>
    <t>User e-mail</t>
  </si>
  <si>
    <t>Example Submission Form (Completed)</t>
  </si>
  <si>
    <t xml:space="preserve">Note: In this example, Test Company is looking to obtain 2 United States- All except GASB licenses and 1 Global/International license. </t>
  </si>
  <si>
    <t>Test Company</t>
  </si>
  <si>
    <t>United States- All except GASB</t>
  </si>
  <si>
    <t>johnsmith@testcompany.com</t>
  </si>
  <si>
    <t>elizabeth@testcompany.com</t>
  </si>
  <si>
    <t>Global/International</t>
  </si>
  <si>
    <t>Content type</t>
  </si>
  <si>
    <t>PwC comment letters</t>
  </si>
  <si>
    <t>Free</t>
  </si>
  <si>
    <t>In briefs</t>
  </si>
  <si>
    <t>In the loops</t>
  </si>
  <si>
    <t>Podcasts</t>
  </si>
  <si>
    <t>Points of view</t>
  </si>
  <si>
    <t>Videos</t>
  </si>
  <si>
    <t>In depths</t>
  </si>
  <si>
    <t>Accounting Weekly Newsletter</t>
  </si>
  <si>
    <t>The quarter close</t>
  </si>
  <si>
    <t>Webcasts</t>
  </si>
  <si>
    <t>Accounting and reporting guides</t>
  </si>
  <si>
    <t>Accounting and Reporting Manual</t>
  </si>
  <si>
    <t>Subscription required (paid license)</t>
  </si>
  <si>
    <t>GASB content</t>
  </si>
  <si>
    <t>AICPA content</t>
  </si>
  <si>
    <t>PCAOB content</t>
  </si>
  <si>
    <t>International Standard-Setter Content</t>
  </si>
  <si>
    <t>SEC Content</t>
  </si>
  <si>
    <t>SEC Volume</t>
  </si>
  <si>
    <t>Effective dates of FASB standards</t>
  </si>
  <si>
    <t>FASB codification</t>
  </si>
  <si>
    <t>*</t>
  </si>
  <si>
    <t>Free or paid license</t>
  </si>
  <si>
    <t>* If 10 or more US licenses are needed, please reach out to the US Licensing team to discuss pricing options.</t>
  </si>
  <si>
    <t>Note: This content includes IFRS and International Auditing Standards.</t>
  </si>
  <si>
    <t>Enter Number of Desired UK Content (UK GAAP &amp; IFRS for the UK content) Licenses</t>
  </si>
  <si>
    <t>Enter Number of Desired US Content (excluding GASB content) Licenses</t>
  </si>
  <si>
    <t>Note: Japan content is in the Japanese language.</t>
  </si>
  <si>
    <t>Enter Number of Desired UK GAAP-Only Licenses</t>
  </si>
  <si>
    <t>Note: Subscribers to this content must also license US Content (excluding GASB content).</t>
  </si>
  <si>
    <t>Enter Number of Desired Global/International Content (Global IFRS content only, no UK) Licenses</t>
  </si>
  <si>
    <t>Note: Content incorporates relevant IFRS materials. Subscribers to this content must also license the Global/International Content (Global IFRS).</t>
  </si>
  <si>
    <t>Projected Fee-  US Content (excluding GASB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</si>
</sst>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quot;$&quot;* #,##0_);_(&quot;$&quot;* \(#,##0\);_(&quot;$&quot;* &quot;-&quot;??_);_(@_)"/>
  </numFmts>
  <fonts count="23" x14ac:knownFonts="1">
    <font>
      <sz val="11"/>
      <color theme="1"/>
      <name val="Arial"/>
    </font>
    <font>
      <b/>
      <i/>
      <sz val="11"/>
      <color theme="1"/>
      <name val="Georgia"/>
      <family val="1"/>
    </font>
    <font>
      <sz val="11"/>
      <color theme="1"/>
      <name val="Georgia"/>
      <family val="1"/>
    </font>
    <font>
      <b/>
      <sz val="11"/>
      <color rgb="FFFFFFFF"/>
      <name val="Georgia"/>
      <family val="1"/>
    </font>
    <font>
      <b/>
      <sz val="12"/>
      <color theme="1"/>
      <name val="Georgia"/>
      <family val="1"/>
    </font>
    <font>
      <b/>
      <sz val="11"/>
      <color rgb="FFFF0000"/>
      <name val="Georgia"/>
      <family val="1"/>
    </font>
    <font>
      <i/>
      <sz val="11"/>
      <color theme="1"/>
      <name val="Georgia"/>
      <family val="1"/>
    </font>
    <font>
      <b/>
      <i/>
      <sz val="11"/>
      <color rgb="FFFFFFFF"/>
      <name val="Georgia"/>
      <family val="1"/>
    </font>
    <font>
      <sz val="11"/>
      <name val="Arial"/>
      <family val="2"/>
    </font>
    <font>
      <i/>
      <sz val="11"/>
      <color rgb="FFFFFFFF"/>
      <name val="Georgia"/>
      <family val="1"/>
    </font>
    <font>
      <b/>
      <sz val="11"/>
      <color theme="1"/>
      <name val="Georgia"/>
      <family val="1"/>
    </font>
    <font>
      <b/>
      <i/>
      <sz val="10"/>
      <color theme="1"/>
      <name val="Georgia"/>
      <family val="1"/>
    </font>
    <font>
      <i/>
      <sz val="10"/>
      <color theme="1"/>
      <name val="Georgia"/>
      <family val="1"/>
    </font>
    <font>
      <b/>
      <sz val="10"/>
      <color theme="1"/>
      <name val="Georgia"/>
      <family val="1"/>
    </font>
    <font>
      <sz val="9"/>
      <color theme="1"/>
      <name val="Georgia"/>
      <family val="1"/>
    </font>
    <font>
      <b/>
      <sz val="10"/>
      <color rgb="FFFFFFFF"/>
      <name val="Georgia"/>
      <family val="1"/>
    </font>
    <font>
      <sz val="10"/>
      <color theme="1"/>
      <name val="Georgia"/>
      <family val="1"/>
    </font>
    <font>
      <u/>
      <sz val="9"/>
      <color theme="10"/>
      <name val="Georgia"/>
      <family val="1"/>
    </font>
    <font>
      <sz val="11"/>
      <color rgb="FFFF0000"/>
      <name val="Georgia"/>
      <family val="1"/>
    </font>
    <font>
      <b/>
      <i/>
      <sz val="9"/>
      <color theme="1"/>
      <name val="Georgia"/>
      <family val="1"/>
    </font>
    <font>
      <sz val="11"/>
      <color rgb="FFFF0000"/>
      <name val="Arial"/>
      <family val="2"/>
    </font>
    <font>
      <b/>
      <sz val="9"/>
      <color rgb="FFFF0000"/>
      <name val="Georgia"/>
      <family val="1"/>
    </font>
    <font>
      <sz val="9"/>
      <color rgb="FFFF0000"/>
      <name val="Arial"/>
      <family val="2"/>
    </font>
  </fonts>
  <fills count="10">
    <fill>
      <patternFill patternType="none"/>
    </fill>
    <fill>
      <patternFill patternType="gray125"/>
    </fill>
    <fill>
      <patternFill patternType="solid">
        <fgColor rgb="FF134F5C"/>
        <bgColor rgb="FF134F5C"/>
      </patternFill>
    </fill>
    <fill>
      <patternFill patternType="solid">
        <fgColor rgb="FFD8D8D8"/>
        <bgColor rgb="FFD8D8D8"/>
      </patternFill>
    </fill>
    <fill>
      <patternFill patternType="solid">
        <fgColor rgb="FF45818E"/>
        <bgColor rgb="FF45818E"/>
      </patternFill>
    </fill>
    <fill>
      <patternFill patternType="solid">
        <fgColor rgb="FFD0E0E3"/>
        <bgColor rgb="FFD0E0E3"/>
      </patternFill>
    </fill>
    <fill>
      <patternFill patternType="solid">
        <fgColor rgb="FFFFFFFF"/>
        <bgColor rgb="FFFFFFFF"/>
      </patternFill>
    </fill>
    <fill>
      <patternFill patternType="solid">
        <fgColor rgb="FF980000"/>
        <bgColor rgb="FF980000"/>
      </patternFill>
    </fill>
    <fill>
      <patternFill patternType="solid">
        <fgColor rgb="FFF2F2F2"/>
        <bgColor rgb="FFF2F2F2"/>
      </patternFill>
    </fill>
    <fill>
      <patternFill patternType="solid">
        <fgColor rgb="FF980000"/>
        <bgColor indexed="64"/>
      </patternFill>
    </fill>
  </fills>
  <borders count="23">
    <border>
      <left/>
      <right/>
      <top/>
      <bottom/>
      <diagonal/>
    </border>
    <border>
      <left style="medium">
        <color rgb="FF45818E"/>
      </left>
      <right/>
      <top style="medium">
        <color rgb="FF45818E"/>
      </top>
      <bottom style="medium">
        <color rgb="FF45818E"/>
      </bottom>
      <diagonal/>
    </border>
    <border>
      <left/>
      <right style="medium">
        <color rgb="FF45818E"/>
      </right>
      <top style="medium">
        <color rgb="FF45818E"/>
      </top>
      <bottom style="medium">
        <color rgb="FF45818E"/>
      </bottom>
      <diagonal/>
    </border>
    <border>
      <left style="medium">
        <color rgb="FF45818E"/>
      </left>
      <right/>
      <top style="medium">
        <color rgb="FF45818E"/>
      </top>
      <bottom style="medium">
        <color rgb="FF45818E"/>
      </bottom>
      <diagonal/>
    </border>
    <border>
      <left/>
      <right/>
      <top style="medium">
        <color rgb="FF45818E"/>
      </top>
      <bottom style="medium">
        <color rgb="FF45818E"/>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style="medium">
        <color rgb="FF45818E"/>
      </left>
      <right/>
      <top/>
      <bottom/>
      <diagonal/>
    </border>
    <border>
      <left style="thick">
        <color rgb="FF000000"/>
      </left>
      <right style="thick">
        <color rgb="FF000000"/>
      </right>
      <top style="thick">
        <color rgb="FF000000"/>
      </top>
      <bottom style="thick">
        <color rgb="FF000000"/>
      </bottom>
      <diagonal/>
    </border>
    <border>
      <left/>
      <right/>
      <top style="medium">
        <color rgb="FF134F5C"/>
      </top>
      <bottom style="medium">
        <color rgb="FF134F5C"/>
      </bottom>
      <diagonal/>
    </border>
    <border>
      <left/>
      <right/>
      <top style="medium">
        <color rgb="FF134F5C"/>
      </top>
      <bottom style="medium">
        <color rgb="FF134F5C"/>
      </bottom>
      <diagonal/>
    </border>
    <border>
      <left/>
      <right/>
      <top style="medium">
        <color rgb="FF134F5C"/>
      </top>
      <bottom style="medium">
        <color rgb="FF134F5C"/>
      </bottom>
      <diagonal/>
    </border>
    <border>
      <left/>
      <right/>
      <top style="medium">
        <color rgb="FF134F5C"/>
      </top>
      <bottom style="medium">
        <color rgb="FF134F5C"/>
      </bottom>
      <diagonal/>
    </border>
    <border>
      <left/>
      <right/>
      <top/>
      <bottom style="medium">
        <color rgb="FF134F5C"/>
      </bottom>
      <diagonal/>
    </border>
    <border>
      <left/>
      <right/>
      <top/>
      <bottom style="medium">
        <color rgb="FF134F5C"/>
      </bottom>
      <diagonal/>
    </border>
    <border>
      <left/>
      <right/>
      <top/>
      <bottom style="medium">
        <color rgb="FF134F5C"/>
      </bottom>
      <diagonal/>
    </border>
    <border>
      <left/>
      <right/>
      <top/>
      <bottom style="medium">
        <color rgb="FF134F5C"/>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95">
    <xf numFmtId="0" fontId="0" fillId="0" borderId="0" xfId="0" applyFont="1" applyAlignment="1"/>
    <xf numFmtId="0" fontId="2" fillId="0" borderId="0" xfId="0" applyFont="1"/>
    <xf numFmtId="0" fontId="1" fillId="0" borderId="0" xfId="0" applyFont="1" applyAlignment="1">
      <alignment horizontal="left"/>
    </xf>
    <xf numFmtId="0" fontId="3" fillId="2" borderId="1" xfId="0" applyFont="1" applyFill="1" applyBorder="1" applyAlignment="1">
      <alignment horizontal="right" vertical="center"/>
    </xf>
    <xf numFmtId="164" fontId="4" fillId="3" borderId="2" xfId="0" applyNumberFormat="1" applyFont="1" applyFill="1" applyBorder="1" applyAlignment="1">
      <alignment horizontal="center" vertical="center"/>
    </xf>
    <xf numFmtId="0" fontId="6" fillId="0" borderId="0" xfId="0" applyFont="1" applyAlignment="1">
      <alignment vertical="top" wrapText="1"/>
    </xf>
    <xf numFmtId="0" fontId="2" fillId="0" borderId="0" xfId="0" applyFont="1" applyAlignment="1">
      <alignment horizontal="right" wrapText="1"/>
    </xf>
    <xf numFmtId="3" fontId="2" fillId="0" borderId="0" xfId="0" applyNumberFormat="1" applyFont="1"/>
    <xf numFmtId="0" fontId="9" fillId="4" borderId="1" xfId="0" applyFont="1" applyFill="1" applyBorder="1" applyAlignment="1">
      <alignment horizontal="right" vertical="center"/>
    </xf>
    <xf numFmtId="164" fontId="4" fillId="3" borderId="2" xfId="0" applyNumberFormat="1" applyFont="1" applyFill="1" applyBorder="1" applyAlignment="1">
      <alignment horizontal="center" vertical="center"/>
    </xf>
    <xf numFmtId="0" fontId="2" fillId="0" borderId="0" xfId="0" applyFont="1" applyAlignment="1">
      <alignment vertical="top"/>
    </xf>
    <xf numFmtId="0" fontId="9" fillId="0" borderId="0" xfId="0" applyFont="1" applyAlignment="1">
      <alignment horizontal="right" vertical="center"/>
    </xf>
    <xf numFmtId="164" fontId="4" fillId="0" borderId="0" xfId="0" applyNumberFormat="1" applyFont="1" applyAlignment="1">
      <alignment horizontal="center" vertical="center"/>
    </xf>
    <xf numFmtId="0" fontId="1"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7" borderId="21" xfId="0" applyFont="1" applyFill="1" applyBorder="1" applyAlignment="1">
      <alignment wrapText="1"/>
    </xf>
    <xf numFmtId="0" fontId="16" fillId="8" borderId="21" xfId="0" applyFont="1" applyFill="1" applyBorder="1"/>
    <xf numFmtId="0" fontId="14" fillId="8" borderId="21" xfId="0" applyFont="1" applyFill="1" applyBorder="1"/>
    <xf numFmtId="0" fontId="2" fillId="8" borderId="21" xfId="0" applyFont="1" applyFill="1" applyBorder="1"/>
    <xf numFmtId="0" fontId="17" fillId="8" borderId="21" xfId="0" applyFont="1" applyFill="1" applyBorder="1"/>
    <xf numFmtId="0" fontId="0" fillId="8" borderId="21" xfId="0" applyFont="1" applyFill="1" applyBorder="1"/>
    <xf numFmtId="0" fontId="12" fillId="0" borderId="22" xfId="0" applyFont="1" applyBorder="1" applyAlignment="1">
      <alignment vertical="center"/>
    </xf>
    <xf numFmtId="0" fontId="15" fillId="9" borderId="22" xfId="0" applyFont="1" applyFill="1" applyBorder="1" applyAlignment="1">
      <alignment wrapText="1"/>
    </xf>
    <xf numFmtId="0" fontId="16" fillId="0" borderId="22" xfId="0" applyFont="1" applyBorder="1" applyAlignment="1">
      <alignment wrapText="1"/>
    </xf>
    <xf numFmtId="0" fontId="13" fillId="0" borderId="22" xfId="0" applyFont="1" applyBorder="1" applyAlignment="1">
      <alignment wrapText="1"/>
    </xf>
    <xf numFmtId="0" fontId="16" fillId="0" borderId="0" xfId="0" applyFont="1" applyAlignment="1"/>
    <xf numFmtId="0" fontId="0" fillId="0" borderId="0" xfId="0" applyFont="1" applyAlignment="1"/>
    <xf numFmtId="0" fontId="3" fillId="2" borderId="4" xfId="0" applyFont="1" applyFill="1" applyBorder="1" applyAlignment="1">
      <alignment horizontal="right" vertical="center"/>
    </xf>
    <xf numFmtId="0" fontId="9" fillId="4" borderId="4" xfId="0" applyFont="1" applyFill="1" applyBorder="1" applyAlignment="1">
      <alignment horizontal="right" vertical="center"/>
    </xf>
    <xf numFmtId="0" fontId="6" fillId="0" borderId="0" xfId="0" applyFont="1" applyAlignment="1">
      <alignment wrapText="1"/>
    </xf>
    <xf numFmtId="0" fontId="9" fillId="4" borderId="1" xfId="0" applyFont="1" applyFill="1" applyBorder="1" applyAlignment="1" applyProtection="1">
      <alignment horizontal="right" vertical="center"/>
    </xf>
    <xf numFmtId="0" fontId="9" fillId="4" borderId="10" xfId="0" applyFont="1" applyFill="1" applyBorder="1" applyAlignment="1" applyProtection="1">
      <alignment horizontal="right" vertical="center"/>
    </xf>
    <xf numFmtId="165" fontId="10" fillId="5" borderId="5" xfId="0" applyNumberFormat="1" applyFont="1" applyFill="1" applyBorder="1" applyAlignment="1" applyProtection="1">
      <alignment vertical="center"/>
    </xf>
    <xf numFmtId="0" fontId="2" fillId="0" borderId="0" xfId="0" applyFont="1" applyProtection="1"/>
    <xf numFmtId="0" fontId="0" fillId="0" borderId="0" xfId="0" applyFont="1" applyAlignment="1" applyProtection="1"/>
    <xf numFmtId="165" fontId="10" fillId="5" borderId="6" xfId="0" applyNumberFormat="1" applyFont="1" applyFill="1" applyBorder="1" applyAlignment="1" applyProtection="1">
      <alignment vertical="center"/>
    </xf>
    <xf numFmtId="0" fontId="6" fillId="0" borderId="0" xfId="0" applyFont="1" applyAlignment="1" applyProtection="1">
      <alignment vertical="top" wrapText="1"/>
    </xf>
    <xf numFmtId="0" fontId="7" fillId="4" borderId="7" xfId="0" applyFont="1" applyFill="1" applyBorder="1" applyAlignment="1" applyProtection="1">
      <alignment horizontal="right" vertical="center"/>
    </xf>
    <xf numFmtId="0" fontId="7" fillId="4" borderId="10" xfId="0" applyFont="1" applyFill="1" applyBorder="1" applyAlignment="1" applyProtection="1">
      <alignment horizontal="right" vertical="center"/>
    </xf>
    <xf numFmtId="0" fontId="1" fillId="0" borderId="0" xfId="0" applyFont="1" applyProtection="1"/>
    <xf numFmtId="0" fontId="5"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right"/>
    </xf>
    <xf numFmtId="165" fontId="2" fillId="0" borderId="0" xfId="0" applyNumberFormat="1" applyFont="1" applyProtection="1"/>
    <xf numFmtId="0" fontId="5" fillId="0" borderId="0" xfId="0" applyFont="1" applyAlignment="1" applyProtection="1">
      <alignment horizontal="left"/>
    </xf>
    <xf numFmtId="164" fontId="2" fillId="0" borderId="0" xfId="0" applyNumberFormat="1" applyFont="1" applyProtection="1"/>
    <xf numFmtId="0" fontId="10" fillId="5" borderId="7" xfId="0" applyFont="1" applyFill="1" applyBorder="1" applyAlignment="1" applyProtection="1">
      <alignment horizontal="right" vertical="center"/>
    </xf>
    <xf numFmtId="0" fontId="10" fillId="5" borderId="10" xfId="0" applyFont="1" applyFill="1" applyBorder="1" applyAlignment="1" applyProtection="1">
      <alignment horizontal="right" vertical="center"/>
    </xf>
    <xf numFmtId="0" fontId="5" fillId="5" borderId="7" xfId="0" applyFont="1" applyFill="1" applyBorder="1" applyAlignment="1" applyProtection="1">
      <alignment horizontal="right" vertical="center"/>
    </xf>
    <xf numFmtId="165" fontId="10" fillId="5" borderId="7" xfId="0" applyNumberFormat="1" applyFont="1" applyFill="1" applyBorder="1" applyAlignment="1" applyProtection="1">
      <alignment vertical="center"/>
    </xf>
    <xf numFmtId="0" fontId="10" fillId="5" borderId="11" xfId="0" applyFont="1" applyFill="1" applyBorder="1" applyAlignment="1" applyProtection="1">
      <alignment horizontal="right" vertical="center"/>
    </xf>
    <xf numFmtId="165" fontId="10" fillId="5" borderId="12" xfId="0" applyNumberFormat="1" applyFont="1" applyFill="1" applyBorder="1" applyAlignment="1" applyProtection="1">
      <alignment vertical="center"/>
    </xf>
    <xf numFmtId="0" fontId="10" fillId="0" borderId="0" xfId="0" applyFont="1" applyProtection="1"/>
    <xf numFmtId="0" fontId="10" fillId="0" borderId="0" xfId="0" applyFont="1" applyAlignment="1" applyProtection="1">
      <alignment horizontal="right" vertical="center"/>
    </xf>
    <xf numFmtId="165" fontId="10" fillId="0" borderId="0" xfId="0" applyNumberFormat="1" applyFont="1" applyProtection="1"/>
    <xf numFmtId="0" fontId="6" fillId="0" borderId="0" xfId="0" applyFont="1" applyProtection="1"/>
    <xf numFmtId="165" fontId="10" fillId="6" borderId="16" xfId="0" applyNumberFormat="1" applyFont="1" applyFill="1" applyBorder="1" applyProtection="1"/>
    <xf numFmtId="165" fontId="6" fillId="6" borderId="7" xfId="0" applyNumberFormat="1" applyFont="1" applyFill="1" applyBorder="1" applyProtection="1"/>
    <xf numFmtId="165" fontId="2" fillId="0" borderId="0" xfId="0" applyNumberFormat="1" applyFont="1" applyAlignment="1" applyProtection="1"/>
    <xf numFmtId="165" fontId="10" fillId="6" borderId="20" xfId="0" applyNumberFormat="1" applyFont="1" applyFill="1" applyBorder="1" applyProtection="1"/>
    <xf numFmtId="9" fontId="10" fillId="5" borderId="7" xfId="0" applyNumberFormat="1" applyFont="1" applyFill="1" applyBorder="1" applyProtection="1"/>
    <xf numFmtId="165" fontId="10" fillId="5" borderId="12" xfId="0" applyNumberFormat="1" applyFont="1" applyFill="1" applyBorder="1" applyProtection="1"/>
    <xf numFmtId="0" fontId="21" fillId="0" borderId="0" xfId="0" applyFont="1" applyProtection="1"/>
    <xf numFmtId="0" fontId="22" fillId="0" borderId="0" xfId="0" applyFont="1" applyAlignment="1" applyProtection="1"/>
    <xf numFmtId="0" fontId="1" fillId="0" borderId="0" xfId="0" applyFont="1" applyAlignment="1">
      <alignment horizontal="left" vertical="top" wrapText="1"/>
    </xf>
    <xf numFmtId="0" fontId="0" fillId="0" borderId="0" xfId="0" applyFont="1" applyAlignment="1"/>
    <xf numFmtId="0" fontId="2" fillId="0" borderId="0" xfId="0" applyFont="1" applyAlignment="1">
      <alignment horizontal="left" vertical="top" wrapText="1"/>
    </xf>
    <xf numFmtId="0" fontId="5" fillId="0" borderId="0" xfId="0" applyFont="1"/>
    <xf numFmtId="0" fontId="20" fillId="0" borderId="0" xfId="0" applyFont="1" applyAlignment="1"/>
    <xf numFmtId="0" fontId="7" fillId="2" borderId="3" xfId="0" applyFont="1" applyFill="1" applyBorder="1" applyAlignment="1">
      <alignment horizontal="right" vertical="center"/>
    </xf>
    <xf numFmtId="0" fontId="7" fillId="2" borderId="4" xfId="0" applyFont="1" applyFill="1" applyBorder="1" applyAlignment="1">
      <alignment horizontal="right" vertical="center"/>
    </xf>
    <xf numFmtId="0" fontId="8" fillId="0" borderId="4" xfId="0" applyFont="1" applyBorder="1"/>
    <xf numFmtId="0" fontId="3" fillId="2" borderId="8" xfId="0" applyFont="1" applyFill="1" applyBorder="1" applyAlignment="1" applyProtection="1">
      <alignment vertical="center"/>
    </xf>
    <xf numFmtId="0" fontId="3" fillId="2" borderId="10" xfId="0" applyFont="1" applyFill="1" applyBorder="1" applyAlignment="1" applyProtection="1">
      <alignment vertical="center"/>
    </xf>
    <xf numFmtId="0" fontId="8" fillId="0" borderId="9" xfId="0" applyFont="1" applyBorder="1" applyProtection="1"/>
    <xf numFmtId="0" fontId="8" fillId="0" borderId="10" xfId="0" applyFont="1" applyBorder="1" applyProtection="1"/>
    <xf numFmtId="0" fontId="5" fillId="0" borderId="0" xfId="0" applyFont="1" applyProtection="1"/>
    <xf numFmtId="0" fontId="20" fillId="0" borderId="0" xfId="0" applyFont="1" applyAlignment="1" applyProtection="1"/>
    <xf numFmtId="0" fontId="6" fillId="0" borderId="0" xfId="0" applyFont="1" applyProtection="1"/>
    <xf numFmtId="0" fontId="0" fillId="0" borderId="0" xfId="0" applyFont="1" applyAlignment="1" applyProtection="1"/>
    <xf numFmtId="0" fontId="10" fillId="5" borderId="8" xfId="0" applyFont="1" applyFill="1" applyBorder="1" applyAlignment="1" applyProtection="1">
      <alignment horizontal="right" vertical="center"/>
    </xf>
    <xf numFmtId="0" fontId="10" fillId="5" borderId="10" xfId="0" applyFont="1" applyFill="1" applyBorder="1" applyAlignment="1" applyProtection="1">
      <alignment horizontal="right" vertical="center"/>
    </xf>
    <xf numFmtId="0" fontId="10" fillId="6" borderId="13" xfId="0" applyFont="1" applyFill="1" applyBorder="1" applyAlignment="1" applyProtection="1">
      <alignment horizontal="right"/>
    </xf>
    <xf numFmtId="0" fontId="10" fillId="6" borderId="16" xfId="0" applyFont="1" applyFill="1" applyBorder="1" applyAlignment="1" applyProtection="1">
      <alignment horizontal="right"/>
    </xf>
    <xf numFmtId="0" fontId="8" fillId="0" borderId="14" xfId="0" applyFont="1" applyBorder="1" applyProtection="1"/>
    <xf numFmtId="0" fontId="8" fillId="0" borderId="15" xfId="0" applyFont="1" applyBorder="1" applyProtection="1"/>
    <xf numFmtId="0" fontId="6" fillId="6" borderId="8" xfId="0" applyFont="1" applyFill="1" applyBorder="1" applyAlignment="1" applyProtection="1">
      <alignment horizontal="right"/>
    </xf>
    <xf numFmtId="0" fontId="6" fillId="6" borderId="10" xfId="0" applyFont="1" applyFill="1" applyBorder="1" applyAlignment="1" applyProtection="1">
      <alignment horizontal="right"/>
    </xf>
    <xf numFmtId="0" fontId="10" fillId="6" borderId="17" xfId="0" applyFont="1" applyFill="1" applyBorder="1" applyAlignment="1" applyProtection="1">
      <alignment horizontal="right"/>
    </xf>
    <xf numFmtId="0" fontId="10" fillId="6" borderId="20" xfId="0" applyFont="1" applyFill="1" applyBorder="1" applyAlignment="1" applyProtection="1">
      <alignment horizontal="right"/>
    </xf>
    <xf numFmtId="0" fontId="8" fillId="0" borderId="18" xfId="0" applyFont="1" applyBorder="1" applyProtection="1"/>
    <xf numFmtId="0" fontId="8" fillId="0" borderId="19" xfId="0" applyFont="1" applyBorder="1" applyProtection="1"/>
  </cellXfs>
  <cellStyles count="1">
    <cellStyle name="Normal" xfId="0" builtinId="0"/>
  </cellStyles>
  <dxfs count="4">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ohnsmith@testcompany.com" TargetMode="External"/><Relationship Id="rId2" Type="http://schemas.openxmlformats.org/officeDocument/2006/relationships/hyperlink" Target="mailto:elizabeth@testcompany.com" TargetMode="External"/><Relationship Id="rId1" Type="http://schemas.openxmlformats.org/officeDocument/2006/relationships/hyperlink" Target="mailto:johnsmith@testcompany.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997"/>
  <sheetViews>
    <sheetView showGridLines="0" tabSelected="1" topLeftCell="A7" zoomScale="75" zoomScaleNormal="75" workbookViewId="0">
      <selection activeCell="C12" sqref="C12"/>
    </sheetView>
  </sheetViews>
  <sheetFormatPr defaultColWidth="12.69921875" defaultRowHeight="15" customHeight="1" x14ac:dyDescent="0.25"/>
  <cols>
    <col min="1" max="1" width="85.19921875" customWidth="1"/>
    <col min="2" max="2" width="3.296875" style="29" customWidth="1"/>
    <col min="3" max="3" width="25.69921875" customWidth="1"/>
    <col min="4" max="4" width="37.3984375" customWidth="1"/>
    <col min="5" max="5" width="34.19921875" customWidth="1"/>
    <col min="6" max="6" width="83.69921875" customWidth="1"/>
    <col min="7" max="25" width="12.69921875" customWidth="1"/>
  </cols>
  <sheetData>
    <row r="1" spans="1:27" ht="32.25" customHeight="1" x14ac:dyDescent="0.25">
      <c r="A1" s="67" t="s">
        <v>0</v>
      </c>
      <c r="B1" s="67"/>
      <c r="C1" s="68"/>
      <c r="D1" s="68"/>
      <c r="E1" s="68"/>
      <c r="F1" s="1"/>
      <c r="G1" s="1"/>
      <c r="H1" s="1"/>
      <c r="I1" s="1"/>
      <c r="J1" s="1"/>
      <c r="K1" s="1"/>
      <c r="L1" s="1"/>
      <c r="M1" s="1"/>
      <c r="N1" s="1"/>
      <c r="O1" s="1"/>
      <c r="P1" s="1"/>
      <c r="Q1" s="1"/>
      <c r="R1" s="1"/>
      <c r="S1" s="1"/>
      <c r="T1" s="1"/>
      <c r="U1" s="1"/>
      <c r="V1" s="1"/>
      <c r="W1" s="1"/>
      <c r="X1" s="1"/>
      <c r="Y1" s="1"/>
      <c r="Z1" s="1"/>
      <c r="AA1" s="1"/>
    </row>
    <row r="2" spans="1:27" ht="15" customHeight="1" x14ac:dyDescent="0.25">
      <c r="A2" s="2"/>
      <c r="B2" s="2"/>
      <c r="C2" s="2"/>
      <c r="D2" s="2"/>
      <c r="E2" s="2"/>
      <c r="F2" s="1"/>
      <c r="G2" s="1"/>
      <c r="H2" s="1"/>
      <c r="I2" s="1"/>
      <c r="J2" s="1"/>
      <c r="K2" s="1"/>
      <c r="L2" s="1"/>
      <c r="M2" s="1"/>
      <c r="N2" s="1"/>
      <c r="O2" s="1"/>
      <c r="P2" s="1"/>
      <c r="Q2" s="1"/>
      <c r="R2" s="1"/>
      <c r="S2" s="1"/>
      <c r="T2" s="1"/>
      <c r="U2" s="1"/>
      <c r="V2" s="1"/>
      <c r="W2" s="1"/>
      <c r="X2" s="1"/>
      <c r="Y2" s="1"/>
      <c r="Z2" s="1"/>
      <c r="AA2" s="1"/>
    </row>
    <row r="3" spans="1:27" ht="39" customHeight="1" x14ac:dyDescent="0.25">
      <c r="A3" s="69" t="s">
        <v>1</v>
      </c>
      <c r="B3" s="69"/>
      <c r="C3" s="68"/>
      <c r="D3" s="68"/>
      <c r="E3" s="68"/>
      <c r="F3" s="1"/>
      <c r="G3" s="1"/>
      <c r="H3" s="1"/>
      <c r="I3" s="1"/>
      <c r="J3" s="1"/>
      <c r="K3" s="1"/>
      <c r="L3" s="1"/>
      <c r="M3" s="1"/>
      <c r="N3" s="1"/>
      <c r="O3" s="1"/>
      <c r="P3" s="1"/>
      <c r="Q3" s="1"/>
      <c r="R3" s="1"/>
      <c r="S3" s="1"/>
      <c r="T3" s="1"/>
      <c r="U3" s="1"/>
      <c r="V3" s="1"/>
      <c r="W3" s="1"/>
      <c r="X3" s="1"/>
      <c r="Y3" s="1"/>
      <c r="Z3" s="1"/>
      <c r="AA3" s="1"/>
    </row>
    <row r="4" spans="1:27" ht="13.8"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6" x14ac:dyDescent="0.25">
      <c r="A6" s="3" t="s">
        <v>82</v>
      </c>
      <c r="B6" s="30"/>
      <c r="C6" s="4">
        <v>0</v>
      </c>
      <c r="D6" s="70" t="s">
        <v>77</v>
      </c>
      <c r="E6" s="71"/>
      <c r="F6" s="5"/>
      <c r="G6" s="1"/>
      <c r="H6" s="1"/>
      <c r="I6" s="1"/>
      <c r="J6" s="1"/>
      <c r="K6" s="1"/>
      <c r="L6" s="1"/>
      <c r="M6" s="1"/>
      <c r="N6" s="1"/>
      <c r="O6" s="1"/>
      <c r="P6" s="1"/>
      <c r="Q6" s="1"/>
      <c r="R6" s="1"/>
      <c r="S6" s="1"/>
      <c r="T6" s="1"/>
      <c r="U6" s="1"/>
      <c r="V6" s="1"/>
      <c r="W6" s="1"/>
      <c r="X6" s="1"/>
      <c r="Y6" s="1"/>
      <c r="Z6" s="1"/>
      <c r="AA6" s="1"/>
    </row>
    <row r="7" spans="1:27" ht="13.8" x14ac:dyDescent="0.25">
      <c r="A7" s="6"/>
      <c r="B7" s="6"/>
      <c r="C7" s="7"/>
      <c r="D7" s="1"/>
      <c r="E7" s="1"/>
      <c r="F7" s="1"/>
      <c r="G7" s="1"/>
      <c r="H7" s="1"/>
      <c r="I7" s="1"/>
      <c r="J7" s="1"/>
      <c r="K7" s="1"/>
      <c r="L7" s="1"/>
      <c r="M7" s="1"/>
      <c r="N7" s="1"/>
      <c r="O7" s="1"/>
      <c r="P7" s="1"/>
      <c r="Q7" s="1"/>
      <c r="R7" s="1"/>
      <c r="S7" s="1"/>
      <c r="T7" s="1"/>
      <c r="U7" s="1"/>
      <c r="V7" s="1"/>
      <c r="W7" s="1"/>
      <c r="X7" s="1"/>
      <c r="Y7" s="1"/>
      <c r="Z7" s="1"/>
      <c r="AA7" s="1"/>
    </row>
    <row r="8" spans="1:27" ht="13.8" x14ac:dyDescent="0.25">
      <c r="A8" s="72" t="s">
        <v>2</v>
      </c>
      <c r="B8" s="73"/>
      <c r="C8" s="74"/>
      <c r="D8" s="1"/>
      <c r="E8" s="1"/>
      <c r="F8" s="1"/>
      <c r="G8" s="1"/>
      <c r="H8" s="1"/>
      <c r="I8" s="1"/>
      <c r="J8" s="1"/>
      <c r="K8" s="1"/>
      <c r="L8" s="1"/>
      <c r="M8" s="1"/>
      <c r="N8" s="1"/>
      <c r="O8" s="1"/>
      <c r="P8" s="1"/>
      <c r="Q8" s="1"/>
      <c r="R8" s="1"/>
      <c r="S8" s="1"/>
      <c r="T8" s="1"/>
      <c r="U8" s="1"/>
      <c r="V8" s="1"/>
      <c r="W8" s="1"/>
      <c r="X8" s="1"/>
      <c r="Y8" s="1"/>
      <c r="Z8" s="1"/>
      <c r="AA8" s="1"/>
    </row>
    <row r="9" spans="1:27" ht="27.6" x14ac:dyDescent="0.25">
      <c r="A9" s="8" t="s">
        <v>86</v>
      </c>
      <c r="B9" s="31"/>
      <c r="C9" s="4">
        <v>0</v>
      </c>
      <c r="D9" s="32" t="s">
        <v>80</v>
      </c>
      <c r="E9" s="1"/>
      <c r="F9" s="1"/>
      <c r="G9" s="1"/>
      <c r="H9" s="1"/>
      <c r="I9" s="1"/>
      <c r="J9" s="1"/>
      <c r="K9" s="1"/>
      <c r="L9" s="1"/>
      <c r="M9" s="1"/>
      <c r="N9" s="1"/>
      <c r="O9" s="1"/>
      <c r="P9" s="1"/>
      <c r="Q9" s="1"/>
      <c r="R9" s="1"/>
      <c r="S9" s="1"/>
      <c r="T9" s="1"/>
      <c r="U9" s="1"/>
      <c r="V9" s="1"/>
      <c r="W9" s="1"/>
      <c r="X9" s="1"/>
      <c r="Y9" s="1"/>
      <c r="Z9" s="1"/>
      <c r="AA9" s="1"/>
    </row>
    <row r="10" spans="1:27" ht="55.2" x14ac:dyDescent="0.25">
      <c r="A10" s="8" t="s">
        <v>81</v>
      </c>
      <c r="B10" s="31"/>
      <c r="C10" s="4">
        <v>0</v>
      </c>
      <c r="D10" s="5" t="s">
        <v>87</v>
      </c>
      <c r="E10" s="1"/>
      <c r="F10" s="1"/>
      <c r="G10" s="1"/>
      <c r="H10" s="1"/>
      <c r="I10" s="1"/>
      <c r="J10" s="1"/>
      <c r="K10" s="1"/>
      <c r="L10" s="1"/>
      <c r="M10" s="1"/>
      <c r="N10" s="1"/>
      <c r="O10" s="1"/>
      <c r="P10" s="1"/>
      <c r="Q10" s="1"/>
      <c r="R10" s="1"/>
      <c r="S10" s="1"/>
      <c r="T10" s="1"/>
      <c r="U10" s="1"/>
      <c r="V10" s="1"/>
      <c r="W10" s="1"/>
      <c r="X10" s="1"/>
      <c r="Y10" s="1"/>
      <c r="Z10" s="1"/>
      <c r="AA10" s="1"/>
    </row>
    <row r="11" spans="1:27" ht="15.6" x14ac:dyDescent="0.25">
      <c r="A11" s="8" t="s">
        <v>84</v>
      </c>
      <c r="B11" s="31"/>
      <c r="C11" s="9">
        <v>0</v>
      </c>
      <c r="D11" s="10"/>
      <c r="E11" s="1"/>
      <c r="F11" s="1"/>
      <c r="G11" s="1"/>
      <c r="H11" s="1"/>
      <c r="I11" s="1"/>
      <c r="J11" s="1"/>
      <c r="K11" s="1"/>
      <c r="L11" s="1"/>
      <c r="M11" s="1"/>
      <c r="N11" s="1"/>
      <c r="O11" s="1"/>
      <c r="P11" s="1"/>
      <c r="Q11" s="1"/>
      <c r="R11" s="1"/>
      <c r="S11" s="1"/>
      <c r="T11" s="1"/>
      <c r="U11" s="1"/>
      <c r="V11" s="1"/>
      <c r="W11" s="1"/>
      <c r="X11" s="1"/>
      <c r="Y11" s="1"/>
      <c r="Z11" s="1"/>
      <c r="AA11" s="1"/>
    </row>
    <row r="12" spans="1:27" ht="55.2" x14ac:dyDescent="0.25">
      <c r="A12" s="8" t="s">
        <v>3</v>
      </c>
      <c r="B12" s="31"/>
      <c r="C12" s="9">
        <v>0</v>
      </c>
      <c r="D12" s="5" t="s">
        <v>87</v>
      </c>
      <c r="E12" s="1"/>
      <c r="F12" s="1"/>
      <c r="G12" s="1"/>
      <c r="H12" s="1"/>
      <c r="I12" s="1"/>
      <c r="J12" s="1"/>
      <c r="K12" s="1"/>
      <c r="L12" s="1"/>
      <c r="M12" s="1"/>
      <c r="N12" s="1"/>
      <c r="O12" s="1"/>
      <c r="P12" s="1"/>
      <c r="Q12" s="1"/>
      <c r="R12" s="1"/>
      <c r="S12" s="1"/>
      <c r="T12" s="1"/>
      <c r="U12" s="1"/>
      <c r="V12" s="1"/>
      <c r="W12" s="1"/>
      <c r="X12" s="1"/>
      <c r="Y12" s="1"/>
      <c r="Z12" s="1"/>
      <c r="AA12" s="1"/>
    </row>
    <row r="13" spans="1:27" ht="27.6" x14ac:dyDescent="0.25">
      <c r="A13" s="8" t="s">
        <v>4</v>
      </c>
      <c r="B13" s="31"/>
      <c r="C13" s="9">
        <v>0</v>
      </c>
      <c r="D13" s="5" t="s">
        <v>83</v>
      </c>
      <c r="E13" s="1"/>
      <c r="F13" s="1"/>
      <c r="G13" s="1"/>
      <c r="H13" s="1"/>
      <c r="I13" s="1"/>
      <c r="J13" s="1"/>
      <c r="K13" s="1"/>
      <c r="L13" s="1"/>
      <c r="M13" s="1"/>
      <c r="N13" s="1"/>
      <c r="O13" s="1"/>
      <c r="P13" s="1"/>
      <c r="Q13" s="1"/>
      <c r="R13" s="1"/>
      <c r="S13" s="1"/>
      <c r="T13" s="1"/>
      <c r="U13" s="1"/>
      <c r="V13" s="1"/>
      <c r="W13" s="1"/>
      <c r="X13" s="1"/>
      <c r="Y13" s="1"/>
      <c r="Z13" s="1"/>
      <c r="AA13" s="1"/>
    </row>
    <row r="14" spans="1:27" ht="41.4" x14ac:dyDescent="0.25">
      <c r="A14" s="8" t="s">
        <v>5</v>
      </c>
      <c r="B14" s="31"/>
      <c r="C14" s="9">
        <v>0</v>
      </c>
      <c r="D14" s="5" t="s">
        <v>85</v>
      </c>
      <c r="E14" s="1"/>
      <c r="F14" s="1"/>
      <c r="G14" s="1"/>
      <c r="H14" s="1"/>
      <c r="I14" s="1"/>
      <c r="J14" s="1"/>
      <c r="K14" s="1"/>
      <c r="L14" s="1"/>
      <c r="M14" s="1"/>
      <c r="N14" s="1"/>
      <c r="O14" s="1"/>
      <c r="P14" s="1"/>
      <c r="Q14" s="1"/>
      <c r="R14" s="1"/>
      <c r="S14" s="1"/>
      <c r="T14" s="1"/>
      <c r="U14" s="1"/>
      <c r="V14" s="1"/>
      <c r="W14" s="1"/>
      <c r="X14" s="1"/>
      <c r="Y14" s="1"/>
      <c r="Z14" s="1"/>
      <c r="AA14" s="1"/>
    </row>
    <row r="15" spans="1:27" ht="15.6" x14ac:dyDescent="0.25">
      <c r="A15" s="11"/>
      <c r="B15" s="11"/>
      <c r="C15" s="12"/>
      <c r="D15" s="5"/>
      <c r="E15" s="1"/>
      <c r="F15" s="1"/>
      <c r="G15" s="1"/>
      <c r="H15" s="1"/>
      <c r="I15" s="1"/>
      <c r="J15" s="1"/>
      <c r="K15" s="1"/>
      <c r="L15" s="1"/>
      <c r="M15" s="1"/>
      <c r="N15" s="1"/>
      <c r="O15" s="1"/>
      <c r="P15" s="1"/>
      <c r="Q15" s="1"/>
      <c r="R15" s="1"/>
      <c r="S15" s="1"/>
      <c r="T15" s="1"/>
      <c r="U15" s="1"/>
      <c r="V15" s="1"/>
      <c r="W15" s="1"/>
      <c r="X15" s="1"/>
      <c r="Y15" s="1"/>
      <c r="Z15" s="1"/>
      <c r="AA15" s="1"/>
    </row>
    <row r="16" spans="1:27" s="37" customFormat="1" ht="13.8" x14ac:dyDescent="0.25">
      <c r="A16" s="33" t="s">
        <v>88</v>
      </c>
      <c r="B16" s="34"/>
      <c r="C16" s="35">
        <f>E28</f>
        <v>0</v>
      </c>
      <c r="D16" s="79" t="s">
        <v>77</v>
      </c>
      <c r="E16" s="80"/>
      <c r="F16" s="36"/>
      <c r="G16" s="36"/>
      <c r="H16" s="36"/>
      <c r="I16" s="36"/>
      <c r="J16" s="36"/>
      <c r="K16" s="36"/>
      <c r="L16" s="36"/>
      <c r="M16" s="36"/>
      <c r="N16" s="36"/>
      <c r="O16" s="36"/>
      <c r="P16" s="36"/>
      <c r="Q16" s="36"/>
      <c r="R16" s="36"/>
      <c r="S16" s="36"/>
      <c r="T16" s="36"/>
      <c r="U16" s="36"/>
      <c r="V16" s="36"/>
      <c r="W16" s="36"/>
      <c r="X16" s="36"/>
      <c r="Y16" s="36"/>
      <c r="Z16" s="36"/>
      <c r="AA16" s="36"/>
    </row>
    <row r="17" spans="1:27" s="37" customFormat="1" ht="13.8" x14ac:dyDescent="0.25">
      <c r="A17" s="33" t="s">
        <v>6</v>
      </c>
      <c r="B17" s="34"/>
      <c r="C17" s="38">
        <f t="shared" ref="C17:C18" si="0">E29</f>
        <v>0</v>
      </c>
      <c r="D17" s="39"/>
      <c r="E17" s="36"/>
      <c r="F17" s="36"/>
      <c r="G17" s="36"/>
      <c r="H17" s="36"/>
      <c r="I17" s="36"/>
      <c r="J17" s="36"/>
      <c r="K17" s="36"/>
      <c r="L17" s="36"/>
      <c r="M17" s="36"/>
      <c r="N17" s="36"/>
      <c r="O17" s="36"/>
      <c r="P17" s="36"/>
      <c r="Q17" s="36"/>
      <c r="R17" s="36"/>
      <c r="S17" s="36"/>
      <c r="T17" s="36"/>
      <c r="U17" s="36"/>
      <c r="V17" s="36"/>
      <c r="W17" s="36"/>
      <c r="X17" s="36"/>
      <c r="Y17" s="36"/>
      <c r="Z17" s="36"/>
      <c r="AA17" s="36"/>
    </row>
    <row r="18" spans="1:27" s="37" customFormat="1" ht="13.8" x14ac:dyDescent="0.25">
      <c r="A18" s="40" t="s">
        <v>7</v>
      </c>
      <c r="B18" s="41"/>
      <c r="C18" s="35">
        <f t="shared" si="0"/>
        <v>0</v>
      </c>
      <c r="F18" s="36"/>
      <c r="G18" s="36"/>
      <c r="H18" s="36"/>
      <c r="I18" s="36"/>
      <c r="J18" s="36"/>
      <c r="K18" s="36"/>
      <c r="L18" s="36"/>
      <c r="M18" s="36"/>
      <c r="N18" s="36"/>
      <c r="O18" s="36"/>
      <c r="P18" s="36"/>
      <c r="Q18" s="36"/>
      <c r="R18" s="36"/>
      <c r="S18" s="36"/>
      <c r="T18" s="36"/>
      <c r="U18" s="36"/>
      <c r="V18" s="36"/>
      <c r="W18" s="36"/>
      <c r="X18" s="36"/>
      <c r="Y18" s="36"/>
      <c r="Z18" s="36"/>
      <c r="AA18" s="36"/>
    </row>
    <row r="19" spans="1:27" s="37" customFormat="1" ht="13.8"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27" s="37" customFormat="1" ht="13.8" x14ac:dyDescent="0.25">
      <c r="A20" s="65" t="s">
        <v>79</v>
      </c>
      <c r="B20" s="65"/>
      <c r="C20" s="6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27" s="37" customFormat="1" ht="15.75" customHeight="1" x14ac:dyDescent="0.25">
      <c r="A21" s="42" t="s">
        <v>8</v>
      </c>
      <c r="B21" s="42"/>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1:27" s="37" customFormat="1" ht="15.75" customHeight="1" x14ac:dyDescent="0.25">
      <c r="A22" s="75" t="str">
        <f>IF(ISBLANK($C$6)=TRUE,"-----If override is blank, hide this section-----","Viewpoint Projected Fee Calculation at ["&amp;$C$6&amp;"] Licenses")&amp;"   -   (United States- All except GASB)"</f>
        <v>Viewpoint Projected Fee Calculation at [0] Licenses   -   (United States- All except GASB)</v>
      </c>
      <c r="B22" s="76"/>
      <c r="C22" s="77"/>
      <c r="D22" s="77"/>
      <c r="E22" s="78"/>
      <c r="F22" s="36"/>
      <c r="G22" s="36"/>
      <c r="H22" s="36"/>
      <c r="I22" s="36"/>
      <c r="J22" s="36"/>
      <c r="K22" s="36"/>
      <c r="L22" s="36"/>
      <c r="M22" s="36"/>
      <c r="N22" s="36"/>
      <c r="O22" s="36"/>
      <c r="P22" s="36"/>
      <c r="Q22" s="36"/>
      <c r="R22" s="36"/>
      <c r="S22" s="36"/>
      <c r="T22" s="36"/>
      <c r="U22" s="36"/>
      <c r="V22" s="36"/>
      <c r="W22" s="36"/>
      <c r="X22" s="36"/>
      <c r="Y22" s="36"/>
      <c r="Z22" s="36"/>
      <c r="AA22" s="36"/>
    </row>
    <row r="23" spans="1:27" s="37" customFormat="1" ht="15.75" customHeight="1" x14ac:dyDescent="0.25">
      <c r="A23" s="36"/>
      <c r="B23" s="36"/>
      <c r="C23" s="43" t="s">
        <v>9</v>
      </c>
      <c r="D23" s="43" t="s">
        <v>10</v>
      </c>
      <c r="E23" s="43" t="s">
        <v>11</v>
      </c>
      <c r="F23" s="36"/>
      <c r="G23" s="36"/>
      <c r="H23" s="36"/>
      <c r="I23" s="36"/>
      <c r="J23" s="36"/>
      <c r="K23" s="36"/>
      <c r="L23" s="36"/>
      <c r="M23" s="36"/>
      <c r="N23" s="36"/>
      <c r="O23" s="36"/>
      <c r="P23" s="36"/>
      <c r="Q23" s="36"/>
      <c r="R23" s="36"/>
      <c r="S23" s="36"/>
      <c r="T23" s="36"/>
      <c r="U23" s="36"/>
      <c r="V23" s="36"/>
      <c r="W23" s="36"/>
      <c r="X23" s="36"/>
      <c r="Y23" s="36"/>
      <c r="Z23" s="36"/>
      <c r="AA23" s="36"/>
    </row>
    <row r="24" spans="1:27" s="37" customFormat="1" ht="15.75" customHeight="1" x14ac:dyDescent="0.25">
      <c r="A24" s="36"/>
      <c r="B24" s="36"/>
      <c r="C24" s="44" t="str">
        <f>IF(ISBLANK($C$6)=TRUE,"","Per License Fee")</f>
        <v>Per License Fee</v>
      </c>
      <c r="D24" s="44" t="str">
        <f>IF(ISBLANK($C$6)=TRUE,"","Number of Licenses in Tier")</f>
        <v>Number of Licenses in Tier</v>
      </c>
      <c r="E24" s="44" t="str">
        <f>IF(ISBLANK($C$6)=TRUE,"","Fee Applicable to Tier")</f>
        <v>Fee Applicable to Tier</v>
      </c>
      <c r="F24" s="36"/>
      <c r="G24" s="36"/>
      <c r="H24" s="36"/>
      <c r="I24" s="36"/>
      <c r="J24" s="36"/>
      <c r="K24" s="36"/>
      <c r="L24" s="36"/>
      <c r="M24" s="36"/>
      <c r="N24" s="36"/>
      <c r="O24" s="36"/>
      <c r="P24" s="36"/>
      <c r="Q24" s="36"/>
      <c r="R24" s="36"/>
      <c r="S24" s="36"/>
      <c r="T24" s="36"/>
      <c r="U24" s="36"/>
      <c r="V24" s="36"/>
      <c r="W24" s="36"/>
      <c r="X24" s="36"/>
      <c r="Y24" s="36"/>
      <c r="Z24" s="36"/>
      <c r="AA24" s="36"/>
    </row>
    <row r="25" spans="1:27" s="37" customFormat="1" ht="15.75" customHeight="1" x14ac:dyDescent="0.25">
      <c r="A25" s="45" t="str">
        <f>IF(ISBLANK($C$6)=TRUE,"","1 User")</f>
        <v>1 User</v>
      </c>
      <c r="B25" s="45"/>
      <c r="C25" s="46">
        <f>IF(ISBLANK($C$6)=TRUE,"",2000)</f>
        <v>2000</v>
      </c>
      <c r="D25" s="36">
        <f>IF(OR(ISBLANK($C$6)=TRUE,$C$6=0),0,1)</f>
        <v>0</v>
      </c>
      <c r="E25" s="46">
        <f t="shared" ref="E25:E26" si="1">IF(ISBLANK($C$6)=TRUE,"",C25*D25)</f>
        <v>0</v>
      </c>
      <c r="F25" s="36"/>
      <c r="G25" s="36"/>
      <c r="H25" s="36"/>
      <c r="I25" s="36"/>
      <c r="J25" s="36"/>
      <c r="K25" s="36"/>
      <c r="L25" s="36"/>
      <c r="M25" s="36"/>
      <c r="N25" s="36"/>
      <c r="O25" s="36"/>
      <c r="P25" s="36"/>
      <c r="Q25" s="36"/>
      <c r="R25" s="36"/>
      <c r="S25" s="36"/>
      <c r="T25" s="36"/>
      <c r="U25" s="36"/>
      <c r="V25" s="36"/>
      <c r="W25" s="36"/>
      <c r="X25" s="36"/>
      <c r="Y25" s="36"/>
      <c r="Z25" s="36"/>
      <c r="AA25" s="36"/>
    </row>
    <row r="26" spans="1:27" s="37" customFormat="1" ht="15.75" customHeight="1" x14ac:dyDescent="0.25">
      <c r="A26" s="45" t="str">
        <f>IF(ISBLANK($C$6)=TRUE,"","2-9 Users")</f>
        <v>2-9 Users</v>
      </c>
      <c r="B26" s="47" t="s">
        <v>77</v>
      </c>
      <c r="C26" s="46">
        <f>IF(ISBLANK($C$6)=TRUE,"",1250)</f>
        <v>1250</v>
      </c>
      <c r="D26" s="48">
        <f>IF(OR(ISBLANK($C$6)=TRUE,$C$6=0),0,(IF($C$6&gt;9,8,$C$6-D25)))</f>
        <v>0</v>
      </c>
      <c r="E26" s="46">
        <f t="shared" si="1"/>
        <v>0</v>
      </c>
      <c r="F26" s="36"/>
      <c r="G26" s="36"/>
      <c r="H26" s="36"/>
      <c r="I26" s="36"/>
      <c r="J26" s="36"/>
      <c r="K26" s="36"/>
      <c r="L26" s="36"/>
      <c r="M26" s="36"/>
      <c r="N26" s="36"/>
      <c r="O26" s="36"/>
      <c r="P26" s="36"/>
      <c r="Q26" s="36"/>
      <c r="R26" s="36"/>
      <c r="S26" s="36"/>
      <c r="T26" s="36"/>
      <c r="U26" s="36"/>
      <c r="V26" s="36"/>
      <c r="W26" s="36"/>
      <c r="X26" s="36"/>
      <c r="Y26" s="36"/>
      <c r="Z26" s="36"/>
      <c r="AA26" s="36"/>
    </row>
    <row r="27" spans="1:27" s="37" customFormat="1" ht="15.75" customHeight="1"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27" s="37" customFormat="1" ht="15.75" customHeight="1" x14ac:dyDescent="0.25">
      <c r="A28" s="49"/>
      <c r="B28" s="50"/>
      <c r="C28" s="49" t="str">
        <f>IF(ISBLANK($C$6)=TRUE,"","Total Viewpoint Fee at ["&amp;$C$6&amp;"] Licenses (US Content excl. GASB)")</f>
        <v>Total Viewpoint Fee at [0] Licenses (US Content excl. GASB)</v>
      </c>
      <c r="D28" s="51" t="s">
        <v>12</v>
      </c>
      <c r="E28" s="52">
        <f>IF(ISBLANK($C$6)=TRUE,"",SUM(E25:E26))</f>
        <v>0</v>
      </c>
      <c r="F28" s="36"/>
      <c r="G28" s="36"/>
      <c r="H28" s="36"/>
      <c r="I28" s="36"/>
      <c r="J28" s="36"/>
      <c r="K28" s="36"/>
      <c r="L28" s="36"/>
      <c r="M28" s="36"/>
      <c r="N28" s="36"/>
      <c r="O28" s="36"/>
      <c r="P28" s="36"/>
      <c r="Q28" s="36"/>
      <c r="R28" s="36"/>
      <c r="S28" s="36"/>
      <c r="T28" s="36"/>
      <c r="U28" s="36"/>
      <c r="V28" s="36"/>
      <c r="W28" s="36"/>
      <c r="X28" s="36"/>
      <c r="Y28" s="36"/>
      <c r="Z28" s="36"/>
      <c r="AA28" s="36"/>
    </row>
    <row r="29" spans="1:27" s="37" customFormat="1" ht="15.75" customHeight="1" x14ac:dyDescent="0.25">
      <c r="A29" s="49"/>
      <c r="B29" s="50"/>
      <c r="C29" s="49" t="str">
        <f>IF(ISBLANK($C$6)=TRUE,"","Estimated Fee for Global/Additional Content at ["&amp;$C$6&amp;"] Licenses")</f>
        <v>Estimated Fee for Global/Additional Content at [0] Licenses</v>
      </c>
      <c r="D29" s="51" t="s">
        <v>13</v>
      </c>
      <c r="E29" s="52">
        <f>IFERROR(E61,0)</f>
        <v>0</v>
      </c>
      <c r="F29" s="36"/>
      <c r="G29" s="36"/>
      <c r="H29" s="36"/>
      <c r="I29" s="36"/>
      <c r="J29" s="36"/>
      <c r="K29" s="36"/>
      <c r="L29" s="36"/>
      <c r="M29" s="36"/>
      <c r="N29" s="36"/>
      <c r="O29" s="36"/>
      <c r="P29" s="36"/>
      <c r="Q29" s="36"/>
      <c r="R29" s="36"/>
      <c r="S29" s="36"/>
      <c r="T29" s="36"/>
      <c r="U29" s="36"/>
      <c r="V29" s="36"/>
      <c r="W29" s="36"/>
      <c r="X29" s="36"/>
      <c r="Y29" s="36"/>
      <c r="Z29" s="36"/>
      <c r="AA29" s="36"/>
    </row>
    <row r="30" spans="1:27" s="37" customFormat="1" ht="15.75" customHeight="1" x14ac:dyDescent="0.25">
      <c r="A30" s="49"/>
      <c r="B30" s="50"/>
      <c r="C30" s="53" t="s">
        <v>14</v>
      </c>
      <c r="D30" s="51" t="s">
        <v>15</v>
      </c>
      <c r="E30" s="54">
        <f>IFERROR(E28+E29,0)</f>
        <v>0</v>
      </c>
      <c r="F30" s="36"/>
      <c r="G30" s="36"/>
      <c r="H30" s="36"/>
      <c r="I30" s="36"/>
      <c r="J30" s="36"/>
      <c r="K30" s="36"/>
      <c r="L30" s="36"/>
      <c r="M30" s="36"/>
      <c r="N30" s="36"/>
      <c r="O30" s="36"/>
      <c r="P30" s="36"/>
      <c r="Q30" s="36"/>
      <c r="R30" s="36"/>
      <c r="S30" s="36"/>
      <c r="T30" s="36"/>
      <c r="U30" s="36"/>
      <c r="V30" s="36"/>
      <c r="W30" s="36"/>
      <c r="X30" s="36"/>
      <c r="Y30" s="36"/>
      <c r="Z30" s="36"/>
      <c r="AA30" s="36"/>
    </row>
    <row r="31" spans="1:27" s="37" customFormat="1" ht="15.75" customHeight="1" x14ac:dyDescent="0.25">
      <c r="A31" s="55"/>
      <c r="B31" s="55"/>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27" s="37" customFormat="1" ht="15.75" customHeight="1" x14ac:dyDescent="0.25">
      <c r="A32" s="65" t="s">
        <v>79</v>
      </c>
      <c r="B32" s="65"/>
      <c r="C32" s="6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27" s="37" customFormat="1" ht="15.75" customHeight="1" x14ac:dyDescent="0.25">
      <c r="A33" s="56"/>
      <c r="B33" s="56"/>
      <c r="C33" s="56"/>
      <c r="D33" s="56"/>
      <c r="E33" s="57"/>
      <c r="F33" s="36"/>
      <c r="G33" s="36"/>
      <c r="H33" s="36"/>
      <c r="I33" s="36"/>
      <c r="J33" s="36"/>
      <c r="K33" s="36"/>
      <c r="L33" s="36"/>
      <c r="M33" s="36"/>
      <c r="N33" s="36"/>
      <c r="O33" s="36"/>
      <c r="P33" s="36"/>
      <c r="Q33" s="36"/>
      <c r="R33" s="36"/>
      <c r="S33" s="36"/>
      <c r="T33" s="36"/>
      <c r="U33" s="36"/>
      <c r="V33" s="36"/>
      <c r="W33" s="36"/>
      <c r="X33" s="36"/>
      <c r="Y33" s="36"/>
      <c r="Z33" s="36"/>
      <c r="AA33" s="36"/>
    </row>
    <row r="34" spans="1:27" s="37" customFormat="1" ht="15.75" customHeight="1" x14ac:dyDescent="0.25">
      <c r="A34" s="75" t="str">
        <f>"Projected Global/Additional Subscription Fee Calculation"</f>
        <v>Projected Global/Additional Subscription Fee Calculation</v>
      </c>
      <c r="B34" s="76"/>
      <c r="C34" s="77"/>
      <c r="D34" s="77"/>
      <c r="E34" s="78"/>
      <c r="F34" s="36"/>
      <c r="G34" s="36"/>
      <c r="H34" s="36"/>
      <c r="I34" s="36"/>
      <c r="J34" s="36"/>
      <c r="K34" s="36"/>
      <c r="L34" s="36"/>
      <c r="M34" s="36"/>
      <c r="N34" s="36"/>
      <c r="O34" s="36"/>
      <c r="P34" s="36"/>
      <c r="Q34" s="36"/>
      <c r="R34" s="36"/>
      <c r="S34" s="36"/>
      <c r="T34" s="36"/>
      <c r="U34" s="36"/>
      <c r="V34" s="36"/>
      <c r="W34" s="36"/>
      <c r="X34" s="36"/>
      <c r="Y34" s="36"/>
      <c r="Z34" s="36"/>
      <c r="AA34" s="36"/>
    </row>
    <row r="35" spans="1:27" s="37" customFormat="1" ht="15.75" customHeight="1" x14ac:dyDescent="0.25">
      <c r="A35" s="58" t="str">
        <f>"Global/International Content (Global IFRS content only, no UK)"&amp;" | "&amp;C9&amp;" Licenses"</f>
        <v>Global/International Content (Global IFRS content only, no UK) | 0 Licenses</v>
      </c>
      <c r="B35" s="58"/>
      <c r="C35" s="43" t="s">
        <v>16</v>
      </c>
      <c r="D35" s="43" t="s">
        <v>17</v>
      </c>
      <c r="E35" s="43" t="s">
        <v>18</v>
      </c>
      <c r="F35" s="36"/>
      <c r="G35" s="36"/>
      <c r="H35" s="36"/>
      <c r="I35" s="36"/>
      <c r="J35" s="36"/>
      <c r="K35" s="36"/>
      <c r="L35" s="36"/>
      <c r="M35" s="36"/>
      <c r="N35" s="36"/>
      <c r="O35" s="36"/>
      <c r="P35" s="36"/>
      <c r="Q35" s="36"/>
      <c r="R35" s="36"/>
      <c r="S35" s="36"/>
      <c r="T35" s="36"/>
      <c r="U35" s="36"/>
      <c r="V35" s="36"/>
      <c r="W35" s="36"/>
      <c r="X35" s="36"/>
      <c r="Y35" s="36"/>
      <c r="Z35" s="36"/>
      <c r="AA35" s="36"/>
    </row>
    <row r="36" spans="1:27" s="37" customFormat="1" ht="15.75" customHeight="1" x14ac:dyDescent="0.25">
      <c r="A36" s="36"/>
      <c r="B36" s="36"/>
      <c r="C36" s="44" t="s">
        <v>19</v>
      </c>
      <c r="D36" s="44" t="s">
        <v>20</v>
      </c>
      <c r="E36" s="44" t="s">
        <v>21</v>
      </c>
      <c r="F36" s="36"/>
      <c r="G36" s="36"/>
      <c r="H36" s="36"/>
      <c r="I36" s="36"/>
      <c r="J36" s="36"/>
      <c r="K36" s="36"/>
      <c r="L36" s="36"/>
      <c r="M36" s="36"/>
      <c r="N36" s="36"/>
      <c r="O36" s="36"/>
      <c r="P36" s="36"/>
      <c r="Q36" s="36"/>
      <c r="R36" s="36"/>
      <c r="S36" s="36"/>
      <c r="T36" s="36"/>
      <c r="U36" s="36"/>
      <c r="V36" s="36"/>
      <c r="W36" s="36"/>
      <c r="X36" s="36"/>
      <c r="Y36" s="36"/>
      <c r="Z36" s="36"/>
      <c r="AA36" s="36"/>
    </row>
    <row r="37" spans="1:27" s="37" customFormat="1" ht="15.75" customHeight="1" x14ac:dyDescent="0.25">
      <c r="A37" s="45" t="s">
        <v>22</v>
      </c>
      <c r="B37" s="45"/>
      <c r="C37" s="46">
        <v>1044</v>
      </c>
      <c r="D37" s="36">
        <f>IF(ISBLANK($C$9)=TRUE,"",(IF(C9=0,0,1)))</f>
        <v>0</v>
      </c>
      <c r="E37" s="46">
        <f t="shared" ref="E37:E39" si="2">IFERROR(C37*D37,0)</f>
        <v>0</v>
      </c>
      <c r="F37" s="36"/>
      <c r="G37" s="36"/>
      <c r="H37" s="36"/>
      <c r="I37" s="36"/>
      <c r="J37" s="36"/>
      <c r="K37" s="36"/>
      <c r="L37" s="36"/>
      <c r="M37" s="36"/>
      <c r="N37" s="36"/>
      <c r="O37" s="36"/>
      <c r="P37" s="36"/>
      <c r="Q37" s="36"/>
      <c r="R37" s="36"/>
      <c r="S37" s="36"/>
      <c r="T37" s="36"/>
      <c r="U37" s="36"/>
      <c r="V37" s="36"/>
      <c r="W37" s="36"/>
      <c r="X37" s="36"/>
      <c r="Y37" s="36"/>
      <c r="Z37" s="36"/>
      <c r="AA37" s="36"/>
    </row>
    <row r="38" spans="1:27" s="37" customFormat="1" ht="15.75" customHeight="1" x14ac:dyDescent="0.25">
      <c r="A38" s="45" t="s">
        <v>23</v>
      </c>
      <c r="B38" s="45"/>
      <c r="C38" s="46">
        <v>653</v>
      </c>
      <c r="D38" s="48">
        <f>IF(ISBLANK($C$9)=TRUE,"",(IF($C$9&gt;9,8,$C$9-D37)))</f>
        <v>0</v>
      </c>
      <c r="E38" s="46">
        <f t="shared" si="2"/>
        <v>0</v>
      </c>
      <c r="F38" s="36"/>
      <c r="G38" s="36"/>
      <c r="H38" s="36"/>
      <c r="I38" s="36"/>
      <c r="J38" s="36"/>
      <c r="K38" s="36"/>
      <c r="L38" s="36"/>
      <c r="M38" s="36"/>
      <c r="N38" s="36"/>
      <c r="O38" s="36"/>
      <c r="P38" s="36"/>
      <c r="Q38" s="36"/>
      <c r="R38" s="36"/>
      <c r="S38" s="36"/>
      <c r="T38" s="36"/>
      <c r="U38" s="36"/>
      <c r="V38" s="36"/>
      <c r="W38" s="36"/>
      <c r="X38" s="36"/>
      <c r="Y38" s="36"/>
      <c r="Z38" s="36"/>
      <c r="AA38" s="36"/>
    </row>
    <row r="39" spans="1:27" s="37" customFormat="1" ht="15.75" customHeight="1" x14ac:dyDescent="0.25">
      <c r="A39" s="45" t="s">
        <v>24</v>
      </c>
      <c r="B39" s="45"/>
      <c r="C39" s="46">
        <v>522</v>
      </c>
      <c r="D39" s="36">
        <f>IF(ISBLANK($C$9)=TRUE,"",(IF(($C$9-D37-D38)&gt;0,($C$9-D37-D38),0)))</f>
        <v>0</v>
      </c>
      <c r="E39" s="46">
        <f t="shared" si="2"/>
        <v>0</v>
      </c>
      <c r="F39" s="36"/>
      <c r="G39" s="36"/>
      <c r="H39" s="36"/>
      <c r="I39" s="36"/>
      <c r="J39" s="36"/>
      <c r="K39" s="36"/>
      <c r="L39" s="36"/>
      <c r="M39" s="36"/>
      <c r="N39" s="36"/>
      <c r="O39" s="36"/>
      <c r="P39" s="36"/>
      <c r="Q39" s="36"/>
      <c r="R39" s="36"/>
      <c r="S39" s="36"/>
      <c r="T39" s="36"/>
      <c r="U39" s="36"/>
      <c r="V39" s="36"/>
      <c r="W39" s="36"/>
      <c r="X39" s="36"/>
      <c r="Y39" s="36"/>
      <c r="Z39" s="36"/>
      <c r="AA39" s="36"/>
    </row>
    <row r="40" spans="1:27" s="37" customFormat="1" ht="15.7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7" s="37" customFormat="1" ht="15.75" customHeight="1" x14ac:dyDescent="0.25">
      <c r="A41" s="85" t="s">
        <v>25</v>
      </c>
      <c r="B41" s="86"/>
      <c r="C41" s="87"/>
      <c r="D41" s="88"/>
      <c r="E41" s="59">
        <f>SUM(E37:E39)</f>
        <v>0</v>
      </c>
      <c r="F41" s="36"/>
      <c r="G41" s="36"/>
      <c r="H41" s="36"/>
      <c r="I41" s="36"/>
      <c r="J41" s="36"/>
      <c r="K41" s="36"/>
      <c r="L41" s="36"/>
      <c r="M41" s="36"/>
      <c r="N41" s="36"/>
      <c r="O41" s="36"/>
      <c r="P41" s="36"/>
      <c r="Q41" s="36"/>
      <c r="R41" s="36"/>
      <c r="S41" s="36"/>
      <c r="T41" s="36"/>
      <c r="U41" s="36"/>
      <c r="V41" s="36"/>
      <c r="W41" s="36"/>
      <c r="X41" s="36"/>
      <c r="Y41" s="36"/>
      <c r="Z41" s="36"/>
      <c r="AA41" s="36"/>
    </row>
    <row r="42" spans="1:27" s="37" customFormat="1" ht="15.75" customHeight="1" x14ac:dyDescent="0.25">
      <c r="A42" s="81" t="str">
        <f>"UK content (UK GAAP &amp; IFRS for the UK) (Purchased in addition to the Global Content above)"&amp;" | "&amp;C10&amp;" Licenses"</f>
        <v>UK content (UK GAAP &amp; IFRS for the UK) (Purchased in addition to the Global Content above) | 0 Licenses</v>
      </c>
      <c r="B42" s="81"/>
      <c r="C42" s="82"/>
      <c r="D42" s="82"/>
      <c r="E42" s="82"/>
      <c r="F42" s="36"/>
      <c r="G42" s="36"/>
      <c r="H42" s="36"/>
      <c r="I42" s="36"/>
      <c r="J42" s="36"/>
      <c r="K42" s="36"/>
      <c r="L42" s="36"/>
      <c r="M42" s="36"/>
      <c r="N42" s="36"/>
      <c r="O42" s="36"/>
      <c r="P42" s="36"/>
      <c r="Q42" s="36"/>
      <c r="R42" s="36"/>
      <c r="S42" s="36"/>
      <c r="T42" s="36"/>
      <c r="U42" s="36"/>
      <c r="V42" s="36"/>
      <c r="W42" s="36"/>
      <c r="X42" s="36"/>
      <c r="Y42" s="36"/>
      <c r="Z42" s="36"/>
      <c r="AA42" s="36"/>
    </row>
    <row r="43" spans="1:27" s="37" customFormat="1" ht="15.75" customHeight="1" x14ac:dyDescent="0.25">
      <c r="A43" s="45" t="s">
        <v>22</v>
      </c>
      <c r="B43" s="45"/>
      <c r="C43" s="46">
        <v>522</v>
      </c>
      <c r="D43" s="36">
        <f>IF(ISBLANK($C$10)=TRUE,"",(IF(C10=0,0,1)))</f>
        <v>0</v>
      </c>
      <c r="E43" s="46">
        <f t="shared" ref="E43:E45" si="3">IFERROR(C43*D43,0)</f>
        <v>0</v>
      </c>
      <c r="F43" s="36"/>
      <c r="G43" s="36"/>
      <c r="H43" s="36"/>
      <c r="I43" s="36"/>
      <c r="J43" s="36"/>
      <c r="K43" s="36"/>
      <c r="L43" s="36"/>
      <c r="M43" s="36"/>
      <c r="N43" s="36"/>
      <c r="O43" s="36"/>
      <c r="P43" s="36"/>
      <c r="Q43" s="36"/>
      <c r="R43" s="36"/>
      <c r="S43" s="36"/>
      <c r="T43" s="36"/>
      <c r="U43" s="36"/>
      <c r="V43" s="36"/>
      <c r="W43" s="36"/>
      <c r="X43" s="36"/>
      <c r="Y43" s="36"/>
      <c r="Z43" s="36"/>
      <c r="AA43" s="36"/>
    </row>
    <row r="44" spans="1:27" s="37" customFormat="1" ht="15.75" customHeight="1" x14ac:dyDescent="0.25">
      <c r="A44" s="45" t="s">
        <v>23</v>
      </c>
      <c r="B44" s="45"/>
      <c r="C44" s="46">
        <v>392</v>
      </c>
      <c r="D44" s="48">
        <f>IF(ISBLANK($C$10)=TRUE,"",(IF($C$10&gt;9,8,$C$10-D43)))</f>
        <v>0</v>
      </c>
      <c r="E44" s="46">
        <f t="shared" si="3"/>
        <v>0</v>
      </c>
      <c r="F44" s="36"/>
      <c r="G44" s="36"/>
      <c r="H44" s="36"/>
      <c r="I44" s="36"/>
      <c r="J44" s="36"/>
      <c r="K44" s="36"/>
      <c r="L44" s="36"/>
      <c r="M44" s="36"/>
      <c r="N44" s="36"/>
      <c r="O44" s="36"/>
      <c r="P44" s="36"/>
      <c r="Q44" s="36"/>
      <c r="R44" s="36"/>
      <c r="S44" s="36"/>
      <c r="T44" s="36"/>
      <c r="U44" s="36"/>
      <c r="V44" s="36"/>
      <c r="W44" s="36"/>
      <c r="X44" s="36"/>
      <c r="Y44" s="36"/>
      <c r="Z44" s="36"/>
      <c r="AA44" s="36"/>
    </row>
    <row r="45" spans="1:27" s="37" customFormat="1" ht="15.75" customHeight="1" x14ac:dyDescent="0.25">
      <c r="A45" s="45" t="s">
        <v>24</v>
      </c>
      <c r="B45" s="45"/>
      <c r="C45" s="46">
        <v>294</v>
      </c>
      <c r="D45" s="36">
        <f>IF(ISBLANK($C$10)=TRUE,"",(IF(($C$10-D43-D44)&gt;0,($C$10-D43-D44),0)))</f>
        <v>0</v>
      </c>
      <c r="E45" s="46">
        <f t="shared" si="3"/>
        <v>0</v>
      </c>
      <c r="F45" s="36"/>
      <c r="G45" s="36"/>
      <c r="H45" s="36"/>
      <c r="I45" s="36"/>
      <c r="J45" s="36"/>
      <c r="K45" s="36"/>
      <c r="L45" s="36"/>
      <c r="M45" s="36"/>
      <c r="N45" s="36"/>
      <c r="O45" s="36"/>
      <c r="P45" s="36"/>
      <c r="Q45" s="36"/>
      <c r="R45" s="36"/>
      <c r="S45" s="36"/>
      <c r="T45" s="36"/>
      <c r="U45" s="36"/>
      <c r="V45" s="36"/>
      <c r="W45" s="36"/>
      <c r="X45" s="36"/>
      <c r="Y45" s="36"/>
      <c r="Z45" s="36"/>
      <c r="AA45" s="36"/>
    </row>
    <row r="46" spans="1:27" s="37" customFormat="1" ht="15.75" customHeight="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7" s="37" customFormat="1" ht="15.75" customHeight="1" x14ac:dyDescent="0.25">
      <c r="A47" s="89" t="str">
        <f>"UK GAAP Only Fee ($130/License)"&amp;" | "&amp;C11&amp;" Licenses"</f>
        <v>UK GAAP Only Fee ($130/License) | 0 Licenses</v>
      </c>
      <c r="B47" s="90"/>
      <c r="C47" s="77"/>
      <c r="D47" s="78"/>
      <c r="E47" s="60">
        <f>130*(C11)</f>
        <v>0</v>
      </c>
      <c r="F47" s="36"/>
      <c r="G47" s="36"/>
      <c r="H47" s="36"/>
      <c r="I47" s="36"/>
      <c r="J47" s="36"/>
      <c r="K47" s="36"/>
      <c r="L47" s="36"/>
      <c r="M47" s="36"/>
      <c r="N47" s="36"/>
      <c r="O47" s="36"/>
      <c r="P47" s="36"/>
      <c r="Q47" s="36"/>
      <c r="R47" s="36"/>
      <c r="S47" s="36"/>
      <c r="T47" s="36"/>
      <c r="U47" s="36"/>
      <c r="V47" s="36"/>
      <c r="W47" s="36"/>
      <c r="X47" s="36"/>
      <c r="Y47" s="36"/>
      <c r="Z47" s="36"/>
      <c r="AA47" s="36"/>
    </row>
    <row r="48" spans="1:27" s="37" customFormat="1" ht="15.75" customHeight="1" x14ac:dyDescent="0.25">
      <c r="A48" s="85" t="s">
        <v>26</v>
      </c>
      <c r="B48" s="86"/>
      <c r="C48" s="87"/>
      <c r="D48" s="88"/>
      <c r="E48" s="59">
        <f>IFERROR(SUM(E43:E45)+E47,0)</f>
        <v>0</v>
      </c>
      <c r="F48" s="36"/>
      <c r="G48" s="36"/>
      <c r="H48" s="36"/>
      <c r="I48" s="36"/>
      <c r="J48" s="36"/>
      <c r="K48" s="36"/>
      <c r="L48" s="36"/>
      <c r="M48" s="36"/>
      <c r="N48" s="36"/>
      <c r="O48" s="36"/>
      <c r="P48" s="36"/>
      <c r="Q48" s="36"/>
      <c r="R48" s="36"/>
      <c r="S48" s="36"/>
      <c r="T48" s="36"/>
      <c r="U48" s="36"/>
      <c r="V48" s="36"/>
      <c r="W48" s="36"/>
      <c r="X48" s="36"/>
      <c r="Y48" s="36"/>
      <c r="Z48" s="36"/>
      <c r="AA48" s="36"/>
    </row>
    <row r="49" spans="1:27" s="37" customFormat="1" ht="15.75" customHeight="1" x14ac:dyDescent="0.25">
      <c r="A49" s="58" t="str">
        <f>"Canada Content"&amp;" (Canada GAAP &amp; IFRS for Canada) (Purchased in addition to the Global Content above)"&amp;" | "&amp;C12&amp;" Licenses"</f>
        <v>Canada Content (Canada GAAP &amp; IFRS for Canada) (Purchased in addition to the Global Content above) | 0 Licenses</v>
      </c>
      <c r="B49" s="58"/>
      <c r="C49" s="58"/>
      <c r="D49" s="58"/>
      <c r="E49" s="58"/>
      <c r="F49" s="36"/>
      <c r="G49" s="36"/>
      <c r="H49" s="36"/>
      <c r="I49" s="36"/>
      <c r="J49" s="36"/>
      <c r="K49" s="36"/>
      <c r="L49" s="36"/>
      <c r="M49" s="36"/>
      <c r="N49" s="36"/>
      <c r="O49" s="36"/>
      <c r="P49" s="36"/>
      <c r="Q49" s="36"/>
      <c r="R49" s="36"/>
      <c r="S49" s="36"/>
      <c r="T49" s="36"/>
      <c r="U49" s="36"/>
      <c r="V49" s="36"/>
      <c r="W49" s="36"/>
      <c r="X49" s="36"/>
      <c r="Y49" s="36"/>
      <c r="Z49" s="36"/>
      <c r="AA49" s="36"/>
    </row>
    <row r="50" spans="1:27" s="37" customFormat="1" ht="15.75" customHeight="1" x14ac:dyDescent="0.25">
      <c r="A50" s="45" t="s">
        <v>22</v>
      </c>
      <c r="B50" s="45"/>
      <c r="C50" s="46">
        <v>465</v>
      </c>
      <c r="D50" s="36">
        <f>IF(ISBLANK($C$12)=TRUE,"",(IF(C12=0,0,1)))</f>
        <v>0</v>
      </c>
      <c r="E50" s="46">
        <f t="shared" ref="E50:E52" si="4">IFERROR(C50*D50,0)</f>
        <v>0</v>
      </c>
      <c r="F50" s="36"/>
      <c r="G50" s="36"/>
      <c r="H50" s="36"/>
      <c r="I50" s="36"/>
      <c r="J50" s="36"/>
      <c r="K50" s="36"/>
      <c r="L50" s="36"/>
      <c r="M50" s="36"/>
      <c r="N50" s="36"/>
      <c r="O50" s="36"/>
      <c r="P50" s="36"/>
      <c r="Q50" s="36"/>
      <c r="R50" s="36"/>
      <c r="S50" s="36"/>
      <c r="T50" s="36"/>
      <c r="U50" s="36"/>
      <c r="V50" s="36"/>
      <c r="W50" s="36"/>
      <c r="X50" s="36"/>
      <c r="Y50" s="36"/>
      <c r="Z50" s="36"/>
      <c r="AA50" s="36"/>
    </row>
    <row r="51" spans="1:27" s="37" customFormat="1" ht="15.75" customHeight="1" x14ac:dyDescent="0.25">
      <c r="A51" s="45" t="s">
        <v>23</v>
      </c>
      <c r="B51" s="45"/>
      <c r="C51" s="46">
        <v>285</v>
      </c>
      <c r="D51" s="48">
        <f>IF(ISBLANK($C$12)=TRUE,"",(IF($C$12&gt;9,8,$C$12-D50)))</f>
        <v>0</v>
      </c>
      <c r="E51" s="46">
        <f t="shared" si="4"/>
        <v>0</v>
      </c>
      <c r="F51" s="36"/>
      <c r="G51" s="36"/>
      <c r="H51" s="36"/>
      <c r="I51" s="36"/>
      <c r="J51" s="36"/>
      <c r="K51" s="36"/>
      <c r="L51" s="36"/>
      <c r="M51" s="36"/>
      <c r="N51" s="36"/>
      <c r="O51" s="36"/>
      <c r="P51" s="36"/>
      <c r="Q51" s="36"/>
      <c r="R51" s="36"/>
      <c r="S51" s="36"/>
      <c r="T51" s="36"/>
      <c r="U51" s="36"/>
      <c r="V51" s="36"/>
      <c r="W51" s="36"/>
      <c r="X51" s="36"/>
      <c r="Y51" s="36"/>
      <c r="Z51" s="36"/>
      <c r="AA51" s="36"/>
    </row>
    <row r="52" spans="1:27" s="37" customFormat="1" ht="15.75" customHeight="1" x14ac:dyDescent="0.25">
      <c r="A52" s="45" t="s">
        <v>24</v>
      </c>
      <c r="B52" s="45"/>
      <c r="C52" s="46">
        <v>245</v>
      </c>
      <c r="D52" s="36">
        <f>IF(ISBLANK($C$12)=TRUE,"",(IF(($C$12-D50-D51)&gt;0,($C$12-D50-D51),0)))</f>
        <v>0</v>
      </c>
      <c r="E52" s="46">
        <f t="shared" si="4"/>
        <v>0</v>
      </c>
      <c r="F52" s="36"/>
      <c r="G52" s="36"/>
      <c r="H52" s="36"/>
      <c r="I52" s="36"/>
      <c r="J52" s="36"/>
      <c r="K52" s="36"/>
      <c r="L52" s="36"/>
      <c r="M52" s="36"/>
      <c r="N52" s="36"/>
      <c r="O52" s="36"/>
      <c r="P52" s="36"/>
      <c r="Q52" s="36"/>
      <c r="R52" s="36"/>
      <c r="S52" s="36"/>
      <c r="T52" s="36"/>
      <c r="U52" s="36"/>
      <c r="V52" s="36"/>
      <c r="W52" s="36"/>
      <c r="X52" s="36"/>
      <c r="Y52" s="36"/>
      <c r="Z52" s="36"/>
      <c r="AA52" s="36"/>
    </row>
    <row r="53" spans="1:27" s="37" customFormat="1" ht="15.75" customHeight="1" x14ac:dyDescent="0.25">
      <c r="A53" s="58"/>
      <c r="B53" s="58"/>
      <c r="C53" s="58"/>
      <c r="D53" s="58"/>
      <c r="E53" s="58"/>
      <c r="F53" s="36"/>
      <c r="G53" s="36"/>
      <c r="H53" s="36"/>
      <c r="I53" s="36"/>
      <c r="J53" s="36"/>
      <c r="K53" s="36"/>
      <c r="L53" s="36"/>
      <c r="M53" s="36"/>
      <c r="N53" s="36"/>
      <c r="O53" s="36"/>
      <c r="P53" s="36"/>
      <c r="Q53" s="36"/>
      <c r="R53" s="36"/>
      <c r="S53" s="36"/>
      <c r="T53" s="36"/>
      <c r="U53" s="36"/>
      <c r="V53" s="36"/>
      <c r="W53" s="36"/>
      <c r="X53" s="36"/>
      <c r="Y53" s="36"/>
      <c r="Z53" s="36"/>
      <c r="AA53" s="36"/>
    </row>
    <row r="54" spans="1:27" s="37" customFormat="1" ht="15.75" customHeight="1" x14ac:dyDescent="0.25">
      <c r="A54" s="85" t="s">
        <v>27</v>
      </c>
      <c r="B54" s="86"/>
      <c r="C54" s="87"/>
      <c r="D54" s="88"/>
      <c r="E54" s="59">
        <f>SUM(E50:E52)</f>
        <v>0</v>
      </c>
      <c r="F54" s="36"/>
      <c r="G54" s="36"/>
      <c r="H54" s="36"/>
      <c r="I54" s="36"/>
      <c r="J54" s="36"/>
      <c r="K54" s="36"/>
      <c r="L54" s="36"/>
      <c r="M54" s="36"/>
      <c r="N54" s="36"/>
      <c r="O54" s="36"/>
      <c r="P54" s="36"/>
      <c r="Q54" s="36"/>
      <c r="R54" s="36"/>
      <c r="S54" s="36"/>
      <c r="T54" s="36"/>
      <c r="U54" s="36"/>
      <c r="V54" s="36"/>
      <c r="W54" s="36"/>
      <c r="X54" s="36"/>
      <c r="Y54" s="36"/>
      <c r="Z54" s="36"/>
      <c r="AA54" s="36"/>
    </row>
    <row r="55" spans="1:27" s="37" customFormat="1" ht="15.75" customHeight="1" x14ac:dyDescent="0.25">
      <c r="A55" s="81" t="str">
        <f>"Japan Content"&amp;" | "&amp;C13&amp;" Licenses"</f>
        <v>Japan Content | 0 Licenses</v>
      </c>
      <c r="B55" s="81"/>
      <c r="C55" s="82"/>
      <c r="D55" s="82"/>
      <c r="E55" s="82"/>
      <c r="F55" s="36"/>
      <c r="G55" s="36"/>
      <c r="H55" s="36"/>
      <c r="I55" s="36"/>
      <c r="J55" s="36"/>
      <c r="K55" s="36"/>
      <c r="L55" s="36"/>
      <c r="M55" s="36"/>
      <c r="N55" s="36"/>
      <c r="O55" s="36"/>
      <c r="P55" s="36"/>
      <c r="Q55" s="36"/>
      <c r="R55" s="36"/>
      <c r="S55" s="36"/>
      <c r="T55" s="36"/>
      <c r="U55" s="36"/>
      <c r="V55" s="36"/>
      <c r="W55" s="36"/>
      <c r="X55" s="36"/>
      <c r="Y55" s="36"/>
      <c r="Z55" s="36"/>
      <c r="AA55" s="36"/>
    </row>
    <row r="56" spans="1:27" s="37" customFormat="1" ht="15.75" customHeight="1" x14ac:dyDescent="0.25">
      <c r="A56" s="45" t="s">
        <v>28</v>
      </c>
      <c r="B56" s="45"/>
      <c r="C56" s="61">
        <v>475</v>
      </c>
      <c r="D56" s="48">
        <f>C13</f>
        <v>0</v>
      </c>
      <c r="E56" s="46">
        <f>IFERROR(C56*D56,0)</f>
        <v>0</v>
      </c>
      <c r="F56" s="36"/>
      <c r="G56" s="36"/>
      <c r="H56" s="36"/>
      <c r="I56" s="36"/>
      <c r="J56" s="36"/>
      <c r="K56" s="36"/>
      <c r="L56" s="36"/>
      <c r="M56" s="36"/>
      <c r="N56" s="36"/>
      <c r="O56" s="36"/>
      <c r="P56" s="36"/>
      <c r="Q56" s="36"/>
      <c r="R56" s="36"/>
      <c r="S56" s="36"/>
      <c r="T56" s="36"/>
      <c r="U56" s="36"/>
      <c r="V56" s="36"/>
      <c r="W56" s="36"/>
      <c r="X56" s="36"/>
      <c r="Y56" s="36"/>
      <c r="Z56" s="36"/>
      <c r="AA56" s="36"/>
    </row>
    <row r="57" spans="1:27" s="37" customFormat="1" ht="15.75"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row>
    <row r="58" spans="1:27" s="37" customFormat="1" ht="15.75" customHeight="1" x14ac:dyDescent="0.25">
      <c r="A58" s="85" t="s">
        <v>29</v>
      </c>
      <c r="B58" s="86"/>
      <c r="C58" s="87"/>
      <c r="D58" s="88"/>
      <c r="E58" s="59">
        <f>E56</f>
        <v>0</v>
      </c>
      <c r="F58" s="36"/>
      <c r="G58" s="36"/>
      <c r="H58" s="36"/>
      <c r="I58" s="36"/>
      <c r="J58" s="36"/>
      <c r="K58" s="36"/>
      <c r="L58" s="36"/>
      <c r="M58" s="36"/>
      <c r="N58" s="36"/>
      <c r="O58" s="36"/>
      <c r="P58" s="36"/>
      <c r="Q58" s="36"/>
      <c r="R58" s="36"/>
      <c r="S58" s="36"/>
      <c r="T58" s="36"/>
      <c r="U58" s="36"/>
      <c r="V58" s="36"/>
      <c r="W58" s="36"/>
      <c r="X58" s="36"/>
      <c r="Y58" s="36"/>
      <c r="Z58" s="36"/>
      <c r="AA58" s="36"/>
    </row>
    <row r="59" spans="1:27" s="37" customFormat="1" ht="15.75" customHeight="1" x14ac:dyDescent="0.25">
      <c r="A59" s="91" t="str">
        <f>"GASB-Only License (Purchased in addition to the US Content above) Subtotal ($450/License)"&amp;" | "&amp;C14&amp;" Licenses (n)"</f>
        <v>GASB-Only License (Purchased in addition to the US Content above) Subtotal ($450/License) | 0 Licenses (n)</v>
      </c>
      <c r="B59" s="92"/>
      <c r="C59" s="93"/>
      <c r="D59" s="94"/>
      <c r="E59" s="62">
        <f>450*$C$14</f>
        <v>0</v>
      </c>
      <c r="F59" s="36"/>
      <c r="G59" s="36"/>
      <c r="H59" s="36"/>
      <c r="I59" s="36"/>
      <c r="J59" s="36"/>
      <c r="K59" s="36"/>
      <c r="L59" s="36"/>
      <c r="M59" s="36"/>
      <c r="N59" s="36"/>
      <c r="O59" s="36"/>
      <c r="P59" s="36"/>
      <c r="Q59" s="36"/>
      <c r="R59" s="36"/>
      <c r="S59" s="36"/>
      <c r="T59" s="36"/>
      <c r="U59" s="36"/>
      <c r="V59" s="36"/>
      <c r="W59" s="36"/>
      <c r="X59" s="36"/>
      <c r="Y59" s="36"/>
      <c r="Z59" s="36"/>
      <c r="AA59" s="36"/>
    </row>
    <row r="60" spans="1:27" s="37" customFormat="1" ht="15.75" hidden="1" customHeight="1" x14ac:dyDescent="0.25">
      <c r="A60" s="83" t="s">
        <v>30</v>
      </c>
      <c r="B60" s="84"/>
      <c r="C60" s="77"/>
      <c r="D60" s="78"/>
      <c r="E60" s="63" t="e">
        <f>#REF!</f>
        <v>#REF!</v>
      </c>
      <c r="F60" s="36"/>
      <c r="G60" s="36"/>
      <c r="H60" s="36"/>
      <c r="I60" s="36"/>
      <c r="J60" s="36"/>
      <c r="K60" s="36"/>
      <c r="L60" s="36"/>
      <c r="M60" s="36"/>
      <c r="N60" s="36"/>
      <c r="O60" s="36"/>
      <c r="P60" s="36"/>
      <c r="Q60" s="36"/>
      <c r="R60" s="36"/>
      <c r="S60" s="36"/>
      <c r="T60" s="36"/>
      <c r="U60" s="36"/>
      <c r="V60" s="36"/>
      <c r="W60" s="36"/>
      <c r="X60" s="36"/>
      <c r="Y60" s="36"/>
      <c r="Z60" s="36"/>
      <c r="AA60" s="36"/>
    </row>
    <row r="61" spans="1:27" s="37" customFormat="1" ht="15.75" customHeight="1" x14ac:dyDescent="0.25">
      <c r="A61" s="83" t="s">
        <v>31</v>
      </c>
      <c r="B61" s="84"/>
      <c r="C61" s="77"/>
      <c r="D61" s="78"/>
      <c r="E61" s="64">
        <f>IFERROR(SUM(E41,E48,E58,E54,E59),0)</f>
        <v>0</v>
      </c>
      <c r="F61" s="36"/>
      <c r="G61" s="36"/>
      <c r="H61" s="36"/>
      <c r="I61" s="36"/>
      <c r="J61" s="36"/>
      <c r="K61" s="36"/>
      <c r="L61" s="36"/>
      <c r="M61" s="36"/>
      <c r="N61" s="36"/>
      <c r="O61" s="36"/>
      <c r="P61" s="36"/>
      <c r="Q61" s="36"/>
      <c r="R61" s="36"/>
      <c r="S61" s="36"/>
      <c r="T61" s="36"/>
      <c r="U61" s="36"/>
      <c r="V61" s="36"/>
      <c r="W61" s="36"/>
      <c r="X61" s="36"/>
      <c r="Y61" s="36"/>
      <c r="Z61" s="36"/>
      <c r="AA61" s="36"/>
    </row>
    <row r="62" spans="1:27" s="37" customFormat="1" ht="15.7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row>
    <row r="63" spans="1:27" s="37" customFormat="1" ht="15.75" customHeight="1" x14ac:dyDescent="0.25">
      <c r="A63" s="36" t="s">
        <v>32</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row>
    <row r="64" spans="1:27" s="37" customFormat="1" ht="15.75"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row>
    <row r="65" spans="1:27" s="37" customFormat="1" ht="15.7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1:27" s="37" customFormat="1" ht="15.7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spans="1:27" s="37" customFormat="1" ht="15.75"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8" spans="1:27" s="37" customFormat="1" ht="15.75" customHeight="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row>
    <row r="69" spans="1:27" s="37" customFormat="1" ht="15.75" customHeight="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spans="1:27" s="37" customFormat="1" ht="15.75" customHeight="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row>
    <row r="71" spans="1:27" s="37" customFormat="1" ht="15.75" customHeight="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row>
    <row r="72" spans="1:27" s="37" customFormat="1" ht="15.75" customHeight="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row>
    <row r="73" spans="1:27" s="37" customFormat="1" ht="15.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row>
    <row r="74" spans="1:27" s="37" customFormat="1" ht="15.75" customHeight="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row>
    <row r="75" spans="1:27" s="37" customFormat="1" ht="15.7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row>
    <row r="76" spans="1:27" s="37" customFormat="1" ht="15.75" customHeight="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row>
    <row r="77" spans="1:27" s="37" customFormat="1" ht="15.75" customHeight="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row>
    <row r="78" spans="1:27" s="37" customFormat="1" ht="15.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row>
    <row r="79" spans="1:27" s="37" customFormat="1" ht="15.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spans="1:27" s="37" customFormat="1" ht="15.75" customHeight="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row>
    <row r="81" spans="1:27" s="37" customFormat="1" ht="15.7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row>
    <row r="82" spans="1:27" s="37" customFormat="1" ht="15.75" customHeight="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row>
    <row r="83" spans="1:27" s="37" customFormat="1" ht="15.7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row>
    <row r="84" spans="1:27" s="37" customFormat="1" ht="15.75" customHeight="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row>
    <row r="85" spans="1:27" s="37" customFormat="1" ht="15.75" customHeight="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row>
    <row r="86" spans="1:27" s="37" customFormat="1" ht="15.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row>
    <row r="87" spans="1:27" s="37" customFormat="1" ht="15.75" customHeight="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row>
    <row r="88" spans="1:27" s="37" customFormat="1" ht="15.75" customHeight="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row>
    <row r="89" spans="1:27" s="37" customFormat="1" ht="15.7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row>
    <row r="90" spans="1:27" s="37" customFormat="1" ht="15.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spans="1:27" s="37" customFormat="1" ht="15.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row>
    <row r="92" spans="1:27" s="37" customFormat="1" ht="15.75" customHeight="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row r="93" spans="1:27" s="37" customFormat="1" ht="15.75" customHeight="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row>
    <row r="94" spans="1:27" s="37" customFormat="1" ht="15.75" customHeight="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row>
    <row r="95" spans="1:27" s="37" customFormat="1"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row>
    <row r="96" spans="1:27" s="37" customFormat="1"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row>
    <row r="97" spans="1:27" s="37" customFormat="1" ht="15.75" customHeight="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row>
    <row r="98" spans="1:27" s="37" customFormat="1" ht="15.7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row>
    <row r="99" spans="1:27" s="37" customFormat="1" ht="15.7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row>
    <row r="100" spans="1:27" s="37" customFormat="1" ht="15.7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row>
    <row r="101" spans="1:27" s="37" customFormat="1" ht="15.75" customHeight="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spans="1:27" s="37" customFormat="1" ht="15.75" customHeight="1"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row>
    <row r="103" spans="1:27" s="37" customFormat="1" ht="15.75" customHeight="1"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row>
    <row r="104" spans="1:27" s="37" customFormat="1" ht="15.75" customHeight="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row>
    <row r="105" spans="1:27" s="37" customFormat="1" ht="15.75" customHeight="1"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row>
    <row r="106" spans="1:27" s="37" customFormat="1" ht="15.75" customHeight="1"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row>
    <row r="107" spans="1:27" s="37" customFormat="1" ht="15.7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row>
    <row r="108" spans="1:27" s="37" customFormat="1" ht="15.75" customHeight="1"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row>
    <row r="109" spans="1:27" s="37" customFormat="1" ht="15.75" customHeight="1"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row>
    <row r="110" spans="1:27" s="37" customFormat="1" ht="15.75" customHeigh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row>
    <row r="111" spans="1:27" s="37" customFormat="1" ht="15.75"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row>
    <row r="112" spans="1:27" s="37" customFormat="1" ht="15.75" customHeight="1"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row>
    <row r="113" spans="1:27" s="37" customFormat="1" ht="15.75" customHeight="1"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row>
    <row r="114" spans="1:27" s="37" customFormat="1" ht="15.7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row>
    <row r="115" spans="1:27" s="37" customFormat="1" ht="15.75" customHeight="1"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row>
    <row r="116" spans="1:27" s="37" customFormat="1" ht="15.7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row>
    <row r="117" spans="1:27" s="37" customFormat="1" ht="15.7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row>
    <row r="118" spans="1:27" s="37" customFormat="1" ht="15.75" customHeight="1"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7" s="37" customFormat="1" ht="15.75" customHeight="1"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row>
    <row r="120" spans="1:27" s="37" customFormat="1" ht="15.75" customHeight="1"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row>
    <row r="121" spans="1:27" s="37" customFormat="1" ht="15.75" customHeight="1"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row>
    <row r="122" spans="1:27" s="37" customFormat="1" ht="15.75" customHeight="1"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row>
    <row r="123" spans="1:27" s="37" customFormat="1" ht="15.75" customHeight="1"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row>
    <row r="124" spans="1:27" s="37" customFormat="1" ht="15.7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row>
    <row r="125" spans="1:27" s="37" customFormat="1" ht="15.7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row r="126" spans="1:27" s="37" customFormat="1" ht="15.75" customHeight="1"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row>
    <row r="127" spans="1:27" s="37" customFormat="1" ht="15.75" customHeight="1"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row>
    <row r="128" spans="1:27" s="37" customFormat="1" ht="15.75" customHeight="1"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row>
    <row r="129" spans="1:27" s="37" customFormat="1" ht="15.7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row>
    <row r="130" spans="1:27" s="37" customFormat="1" ht="15.75" customHeight="1"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row>
    <row r="131" spans="1:27" s="37" customFormat="1" ht="15.75" customHeight="1"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row>
    <row r="132" spans="1:27" s="37" customFormat="1" ht="15.75" customHeight="1"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row>
    <row r="133" spans="1:27" s="37" customFormat="1" ht="15.75" customHeight="1"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row>
    <row r="134" spans="1:27" s="37" customFormat="1" ht="15.75" customHeight="1"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row>
    <row r="135" spans="1:27" s="37" customFormat="1" ht="15.75" customHeight="1"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row>
    <row r="136" spans="1:27" s="37" customFormat="1" ht="15.75" customHeight="1"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row>
    <row r="137" spans="1:27" s="37" customFormat="1" ht="15.75" customHeight="1"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sheetData>
  <customSheetViews>
    <customSheetView guid="{A820C925-2C8B-476E-B751-DDDEC4C8D339}" filter="1" showAutoFilter="1">
      <pageMargins left="0.7" right="0.7" top="0.75" bottom="0.75" header="0.3" footer="0.3"/>
      <autoFilter ref="A16:D20" xr:uid="{097FA84F-2B97-4C04-90B3-68C6D396A43F}"/>
    </customSheetView>
  </customSheetViews>
  <mergeCells count="19">
    <mergeCell ref="A34:E34"/>
    <mergeCell ref="A42:E42"/>
    <mergeCell ref="A60:D60"/>
    <mergeCell ref="A61:D61"/>
    <mergeCell ref="A41:D41"/>
    <mergeCell ref="A47:D47"/>
    <mergeCell ref="A48:D48"/>
    <mergeCell ref="A54:D54"/>
    <mergeCell ref="A55:E55"/>
    <mergeCell ref="A58:D58"/>
    <mergeCell ref="A59:D59"/>
    <mergeCell ref="A32:C32"/>
    <mergeCell ref="A1:E1"/>
    <mergeCell ref="A3:E3"/>
    <mergeCell ref="D6:E6"/>
    <mergeCell ref="A8:C8"/>
    <mergeCell ref="A22:E22"/>
    <mergeCell ref="D16:E16"/>
    <mergeCell ref="A20:C20"/>
  </mergeCells>
  <conditionalFormatting sqref="D6">
    <cfRule type="expression" dxfId="3" priority="4">
      <formula>A6="Incremental Licenses at ["&amp;$C$6&amp;"] Active Users"</formula>
    </cfRule>
  </conditionalFormatting>
  <conditionalFormatting sqref="D16">
    <cfRule type="expression" dxfId="2" priority="3">
      <formula>A18="Incremental Licenses at ["&amp;$C$6&amp;"] Active Users"</formula>
    </cfRule>
  </conditionalFormatting>
  <conditionalFormatting sqref="A20:B20">
    <cfRule type="expression" dxfId="1" priority="2">
      <formula>XFD20="Incremental Licenses at ["&amp;$C$6&amp;"] Active Users"</formula>
    </cfRule>
  </conditionalFormatting>
  <conditionalFormatting sqref="A32:B32">
    <cfRule type="expression" dxfId="0" priority="1">
      <formula>XFD32="Incremental Licenses at ["&amp;$C$6&amp;"] Active Users"</formula>
    </cfRule>
  </conditionalFormatting>
  <dataValidations count="11">
    <dataValidation type="whole" allowBlank="1" showErrorMessage="1" sqref="C9:C14" xr:uid="{00000000-0002-0000-0000-000001000000}">
      <formula1>0</formula1>
      <formula2>300</formula2>
    </dataValidation>
    <dataValidation type="custom" allowBlank="1" showErrorMessage="1" sqref="B6 A7:C7 A8 B8:B10 B12:B14 A13:A14" xr:uid="{00000000-0002-0000-0000-000000000000}">
      <formula1>COUNTIF(6:14,"")=0</formula1>
    </dataValidation>
    <dataValidation type="whole" allowBlank="1" showErrorMessage="1" errorTitle="10+ US Licenses" error="You have entered 10 or more US licenses. If 10 or more US licenses are needed, please reach out to the US Licensing team to discuss pricing options." sqref="C6" xr:uid="{84D0F85B-B559-4FBF-BB15-3C95BF6FF22C}">
      <formula1>0</formula1>
      <formula2>9</formula2>
    </dataValidation>
    <dataValidation type="custom" allowBlank="1" showInputMessage="1" showErrorMessage="1" sqref="A6" xr:uid="{C2A1152F-59BB-401C-88F4-7D2220FB88D9}">
      <formula1>COUNTIF(6:19,"")=0</formula1>
    </dataValidation>
    <dataValidation type="custom" allowBlank="1" showInputMessage="1" showErrorMessage="1" sqref="A9" xr:uid="{F9DE7D6F-88AD-4A95-9B94-3DA742F28F52}">
      <formula1>COUNTIF(9:17,"")=0</formula1>
    </dataValidation>
    <dataValidation type="custom" allowBlank="1" showInputMessage="1" showErrorMessage="1" sqref="A10" xr:uid="{D0B79D0A-F16B-4D3A-813D-D07DEA7BB3F4}">
      <formula1>COUNTIF(9:17,"")=0</formula1>
    </dataValidation>
    <dataValidation type="custom" allowBlank="1" showInputMessage="1" showErrorMessage="1" sqref="A11" xr:uid="{4D123290-C1D6-4D48-BC73-8320C41135FE}">
      <formula1>COUNTIF(9:17,"")=0</formula1>
    </dataValidation>
    <dataValidation type="custom" allowBlank="1" showErrorMessage="1" sqref="A12" xr:uid="{3B68E4F0-2914-46E4-A1C8-836BF2B5F9E3}">
      <formula1>COUNTIF(9:17,"")=0</formula1>
    </dataValidation>
    <dataValidation type="custom" allowBlank="1" showInputMessage="1" showErrorMessage="1" sqref="A16" xr:uid="{9FA11436-AB90-41F9-A336-10ADE64B7F4F}">
      <formula1>COUNTIF(9:17,"")=0</formula1>
    </dataValidation>
    <dataValidation type="custom" allowBlank="1" showInputMessage="1" showErrorMessage="1" sqref="A17" xr:uid="{99970C86-CA83-4464-8B5D-3F5478EAC894}">
      <formula1>COUNTIF(9:17,"")=0</formula1>
    </dataValidation>
    <dataValidation type="custom" allowBlank="1" showInputMessage="1" showErrorMessage="1" sqref="A18" xr:uid="{71BD982F-842D-42B8-9492-10600AB80A3A}">
      <formula1>COUNTIF(9:17,"")=0</formula1>
    </dataValidation>
  </dataValidations>
  <printOptions horizontalCentered="1" gridLines="1"/>
  <pageMargins left="0.7" right="0.7" top="0.75" bottom="0.75" header="0" footer="0"/>
  <pageSetup paperSize="5" fitToHeight="0" pageOrder="overThenDown"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16" workbookViewId="0">
      <selection activeCell="A20" sqref="A20"/>
    </sheetView>
  </sheetViews>
  <sheetFormatPr defaultColWidth="12.69921875" defaultRowHeight="15" customHeight="1" x14ac:dyDescent="0.25"/>
  <cols>
    <col min="1" max="1" width="27.5" customWidth="1"/>
    <col min="2" max="2" width="38.69921875" customWidth="1"/>
    <col min="3" max="26" width="9" customWidth="1"/>
  </cols>
  <sheetData>
    <row r="1" spans="1:26" ht="14.25" customHeight="1" x14ac:dyDescent="0.25">
      <c r="A1" s="13" t="s">
        <v>33</v>
      </c>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3"/>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4" t="s">
        <v>34</v>
      </c>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4"/>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5" t="s">
        <v>35</v>
      </c>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5" t="s">
        <v>36</v>
      </c>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6"/>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17" t="s">
        <v>37</v>
      </c>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7" t="s">
        <v>38</v>
      </c>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7" t="s">
        <v>39</v>
      </c>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7" t="s">
        <v>40</v>
      </c>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7" t="s">
        <v>41</v>
      </c>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7" t="s">
        <v>42</v>
      </c>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7" t="s">
        <v>43</v>
      </c>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8" t="s">
        <v>44</v>
      </c>
      <c r="B16" s="19"/>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8" t="s">
        <v>45</v>
      </c>
      <c r="B19" s="18" t="s">
        <v>46</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20"/>
      <c r="B20" s="20"/>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20"/>
      <c r="B21" s="20"/>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20"/>
      <c r="B22" s="20"/>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20"/>
      <c r="B23" s="20"/>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20"/>
      <c r="B24" s="20"/>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20"/>
      <c r="B25" s="20"/>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20"/>
      <c r="B26" s="20"/>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20"/>
      <c r="B27" s="20"/>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20"/>
      <c r="B28" s="20"/>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20"/>
      <c r="B29" s="20"/>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20"/>
      <c r="B30" s="20"/>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20"/>
      <c r="B31" s="20"/>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20"/>
      <c r="B32" s="20"/>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20"/>
      <c r="B33" s="20"/>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20"/>
      <c r="B34" s="20"/>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20"/>
      <c r="B35" s="20"/>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20"/>
      <c r="B36" s="20"/>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20"/>
      <c r="B37" s="20"/>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20"/>
      <c r="B38" s="20"/>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20"/>
      <c r="B39" s="20"/>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20"/>
      <c r="B40" s="20"/>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20"/>
      <c r="B41" s="20"/>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20"/>
      <c r="B42" s="20"/>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20"/>
      <c r="B43" s="20"/>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20"/>
      <c r="B44" s="20"/>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20"/>
      <c r="B45" s="20"/>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20"/>
      <c r="B46" s="20"/>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20"/>
      <c r="B47" s="20"/>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20"/>
      <c r="B48" s="20"/>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20"/>
      <c r="B49" s="20"/>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20"/>
      <c r="B50" s="20"/>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20"/>
      <c r="B51" s="20"/>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20"/>
      <c r="B52" s="20"/>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20"/>
      <c r="B53" s="20"/>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20"/>
      <c r="B54" s="20"/>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20"/>
      <c r="B55" s="20"/>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20"/>
      <c r="B56" s="20"/>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20"/>
      <c r="B57" s="20"/>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20"/>
      <c r="B58" s="20"/>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20"/>
      <c r="B59" s="20"/>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20"/>
      <c r="B60" s="20"/>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20"/>
      <c r="B61" s="20"/>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20"/>
      <c r="B62" s="20"/>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20"/>
      <c r="B63" s="20"/>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20"/>
      <c r="B64" s="20"/>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20"/>
      <c r="B65" s="20"/>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20"/>
      <c r="B66" s="20"/>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20"/>
      <c r="B67" s="20"/>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20"/>
      <c r="B68" s="20"/>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20"/>
      <c r="B69" s="20"/>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20"/>
      <c r="B70" s="20"/>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20"/>
      <c r="B71" s="20"/>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20"/>
      <c r="B72" s="20"/>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20"/>
      <c r="B73" s="20"/>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20"/>
      <c r="B74" s="20"/>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20"/>
      <c r="B75" s="20"/>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20"/>
      <c r="B76" s="20"/>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20"/>
      <c r="B77" s="20"/>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20"/>
      <c r="B78" s="20"/>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20"/>
      <c r="B79" s="20"/>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20"/>
      <c r="B80" s="20"/>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20"/>
      <c r="B81" s="20"/>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20"/>
      <c r="B82" s="20"/>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20"/>
      <c r="B83" s="20"/>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20"/>
      <c r="B84" s="20"/>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20"/>
      <c r="B85" s="20"/>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20"/>
      <c r="B86" s="20"/>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20"/>
      <c r="B87" s="20"/>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20"/>
      <c r="B88" s="20"/>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20"/>
      <c r="B89" s="20"/>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20"/>
      <c r="B90" s="20"/>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20"/>
      <c r="B91" s="20"/>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20"/>
      <c r="B92" s="20"/>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20"/>
      <c r="B93" s="20"/>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20"/>
      <c r="B94" s="20"/>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20"/>
      <c r="B95" s="20"/>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20"/>
      <c r="B96" s="20"/>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20"/>
      <c r="B97" s="20"/>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20"/>
      <c r="B98" s="20"/>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20"/>
      <c r="B99" s="20"/>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20"/>
      <c r="B100" s="20"/>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20"/>
      <c r="B101" s="20"/>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20"/>
      <c r="B102" s="20"/>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20"/>
      <c r="B103" s="20"/>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20"/>
      <c r="B104" s="20"/>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20"/>
      <c r="B105" s="20"/>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20"/>
      <c r="B106" s="20"/>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20"/>
      <c r="B107" s="20"/>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20"/>
      <c r="B108" s="20"/>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20"/>
      <c r="B109" s="20"/>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20"/>
      <c r="B110" s="20"/>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20"/>
      <c r="B111" s="20"/>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20"/>
      <c r="B112" s="20"/>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20"/>
      <c r="B113" s="20"/>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20"/>
      <c r="B114" s="20"/>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20"/>
      <c r="B115" s="20"/>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20"/>
      <c r="B116" s="20"/>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20"/>
      <c r="B117" s="20"/>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20"/>
      <c r="B118" s="20"/>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20"/>
      <c r="B119" s="20"/>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20"/>
      <c r="B120" s="20"/>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20"/>
      <c r="B121" s="20"/>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20"/>
      <c r="B122" s="20"/>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20"/>
      <c r="B123" s="20"/>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20"/>
      <c r="B124" s="20"/>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20"/>
      <c r="B125" s="20"/>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20"/>
      <c r="B126" s="20"/>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20"/>
      <c r="B127" s="20"/>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20"/>
      <c r="B128" s="20"/>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20"/>
      <c r="B129" s="20"/>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20"/>
      <c r="B130" s="20"/>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20"/>
      <c r="B131" s="20"/>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20"/>
      <c r="B132" s="20"/>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20"/>
      <c r="B133" s="20"/>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20"/>
      <c r="B134" s="20"/>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20"/>
      <c r="B135" s="20"/>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20"/>
      <c r="B136" s="20"/>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20"/>
      <c r="B137" s="20"/>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20"/>
      <c r="B138" s="20"/>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20"/>
      <c r="B139" s="20"/>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20"/>
      <c r="B140" s="20"/>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20"/>
      <c r="B141" s="2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20"/>
      <c r="B142" s="20"/>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20"/>
      <c r="B143" s="20"/>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20"/>
      <c r="B144" s="20"/>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20"/>
      <c r="B145" s="20"/>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20"/>
      <c r="B146" s="20"/>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20"/>
      <c r="B147" s="20"/>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20"/>
      <c r="B148" s="20"/>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20"/>
      <c r="B149" s="20"/>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20"/>
      <c r="B150" s="20"/>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20"/>
      <c r="B151" s="20"/>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20"/>
      <c r="B152" s="20"/>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20"/>
      <c r="B153" s="20"/>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20"/>
      <c r="B154" s="20"/>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20"/>
      <c r="B155" s="20"/>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20"/>
      <c r="B156" s="20"/>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20"/>
      <c r="B157" s="20"/>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20"/>
      <c r="B158" s="20"/>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20"/>
      <c r="B159" s="20"/>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20"/>
      <c r="B160" s="20"/>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20"/>
      <c r="B161" s="20"/>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20"/>
      <c r="B162" s="20"/>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20"/>
      <c r="B163" s="20"/>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20"/>
      <c r="B164" s="20"/>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20"/>
      <c r="B165" s="20"/>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20"/>
      <c r="B166" s="20"/>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20"/>
      <c r="B167" s="20"/>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20"/>
      <c r="B168" s="20"/>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20"/>
      <c r="B169" s="20"/>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20"/>
      <c r="B170" s="20"/>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20"/>
      <c r="B171" s="20"/>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20"/>
      <c r="B172" s="20"/>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20"/>
      <c r="B173" s="20"/>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20"/>
      <c r="B174" s="20"/>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20"/>
      <c r="B175" s="20"/>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20"/>
      <c r="B176" s="20"/>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20"/>
      <c r="B177" s="20"/>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20"/>
      <c r="B178" s="20"/>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20"/>
      <c r="B179" s="20"/>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20"/>
      <c r="B180" s="20"/>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20"/>
      <c r="B181" s="20"/>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20"/>
      <c r="B182" s="20"/>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20"/>
      <c r="B183" s="20"/>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20"/>
      <c r="B184" s="20"/>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20"/>
      <c r="B185" s="20"/>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20"/>
      <c r="B186" s="20"/>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20"/>
      <c r="B187" s="20"/>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20"/>
      <c r="B188" s="20"/>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20"/>
      <c r="B189" s="20"/>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20"/>
      <c r="B190" s="20"/>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20"/>
      <c r="B191" s="20"/>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20"/>
      <c r="B192" s="20"/>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20"/>
      <c r="B193" s="20"/>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20"/>
      <c r="B194" s="20"/>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20"/>
      <c r="B195" s="20"/>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20"/>
      <c r="B196" s="20"/>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20"/>
      <c r="B197" s="20"/>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20"/>
      <c r="B198" s="20"/>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20"/>
      <c r="B199" s="20"/>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20"/>
      <c r="B200" s="20"/>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20"/>
      <c r="B201" s="20"/>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20"/>
      <c r="B202" s="20"/>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20"/>
      <c r="B203" s="20"/>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20"/>
      <c r="B204" s="20"/>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20"/>
      <c r="B205" s="20"/>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20"/>
      <c r="B206" s="20"/>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20"/>
      <c r="B207" s="20"/>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20"/>
      <c r="B208" s="20"/>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20"/>
      <c r="B209" s="20"/>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20"/>
      <c r="B210" s="20"/>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20"/>
      <c r="B211" s="20"/>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20"/>
      <c r="B212" s="20"/>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20"/>
      <c r="B213" s="20"/>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20"/>
      <c r="B214" s="20"/>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20"/>
      <c r="B215" s="20"/>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20"/>
      <c r="B216" s="20"/>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20"/>
      <c r="B217" s="20"/>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20"/>
      <c r="B218" s="20"/>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20"/>
      <c r="B219" s="20"/>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20"/>
      <c r="B220" s="20"/>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21"/>
      <c r="B221" s="20"/>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21"/>
      <c r="B222" s="20"/>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21"/>
      <c r="B223" s="20"/>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21"/>
      <c r="B224" s="20"/>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21"/>
      <c r="B225" s="20"/>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21"/>
      <c r="B226" s="20"/>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21"/>
      <c r="B227" s="20"/>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21"/>
      <c r="B228" s="20"/>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21"/>
      <c r="B229" s="20"/>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21"/>
      <c r="B230" s="20"/>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21"/>
      <c r="B231" s="20"/>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21"/>
      <c r="B232" s="20"/>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21"/>
      <c r="B233" s="20"/>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21"/>
      <c r="B234" s="20"/>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21"/>
      <c r="B235" s="20"/>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21"/>
      <c r="B236" s="20"/>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21"/>
      <c r="B237" s="20"/>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21"/>
      <c r="B238" s="20"/>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21"/>
      <c r="B239" s="20"/>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21"/>
      <c r="B240" s="20"/>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21"/>
      <c r="B241" s="20"/>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21"/>
      <c r="B242" s="20"/>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21"/>
      <c r="B243" s="20"/>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21"/>
      <c r="B244" s="20"/>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21"/>
      <c r="B245" s="20"/>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21"/>
      <c r="B246" s="20"/>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21"/>
      <c r="B247" s="20"/>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21"/>
      <c r="B248" s="20"/>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21"/>
      <c r="B249" s="20"/>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21"/>
      <c r="B250" s="20"/>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21"/>
      <c r="B251" s="20"/>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21"/>
      <c r="B252" s="20"/>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21"/>
      <c r="B253" s="20"/>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21"/>
      <c r="B254" s="20"/>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21"/>
      <c r="B255" s="20"/>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21"/>
      <c r="B256" s="20"/>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21"/>
      <c r="B257" s="20"/>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21"/>
      <c r="B258" s="20"/>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21"/>
      <c r="B259" s="20"/>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21"/>
      <c r="B260" s="20"/>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21"/>
      <c r="B261" s="20"/>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21"/>
      <c r="B262" s="20"/>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21"/>
      <c r="B263" s="20"/>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21"/>
      <c r="B264" s="20"/>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21"/>
      <c r="B265" s="20"/>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21"/>
      <c r="B266" s="20"/>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21"/>
      <c r="B267" s="20"/>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21"/>
      <c r="B268" s="20"/>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21"/>
      <c r="B269" s="20"/>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21"/>
      <c r="B270" s="20"/>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21"/>
      <c r="B271" s="20"/>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21"/>
      <c r="B272" s="20"/>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21"/>
      <c r="B273" s="20"/>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21"/>
      <c r="B274" s="20"/>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21"/>
      <c r="B275" s="20"/>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21"/>
      <c r="B276" s="20"/>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21"/>
      <c r="B277" s="20"/>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21"/>
      <c r="B278" s="20"/>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21"/>
      <c r="B279" s="20"/>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21"/>
      <c r="B280" s="20"/>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21"/>
      <c r="B281" s="20"/>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21"/>
      <c r="B282" s="2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21"/>
      <c r="B283" s="20"/>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21"/>
      <c r="B284" s="20"/>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21"/>
      <c r="B285" s="20"/>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21"/>
      <c r="B286" s="20"/>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21"/>
      <c r="B287" s="20"/>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21"/>
      <c r="B288" s="20"/>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21"/>
      <c r="B289" s="20"/>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21"/>
      <c r="B290" s="20"/>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21"/>
      <c r="B291" s="20"/>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21"/>
      <c r="B292" s="20"/>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21"/>
      <c r="B293" s="20"/>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21"/>
      <c r="B294" s="20"/>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21"/>
      <c r="B295" s="20"/>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21"/>
      <c r="B296" s="20"/>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21"/>
      <c r="B297" s="20"/>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21"/>
      <c r="B298" s="20"/>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21"/>
      <c r="B299" s="20"/>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21"/>
      <c r="B300" s="20"/>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21"/>
      <c r="B301" s="20"/>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21"/>
      <c r="B302" s="20"/>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21"/>
      <c r="B303" s="20"/>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21"/>
      <c r="B304" s="20"/>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21"/>
      <c r="B305" s="20"/>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21"/>
      <c r="B306" s="20"/>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21"/>
      <c r="B307" s="20"/>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21"/>
      <c r="B308" s="20"/>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21"/>
      <c r="B309" s="20"/>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21"/>
      <c r="B310" s="20"/>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21"/>
      <c r="B311" s="20"/>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21"/>
      <c r="B312" s="20"/>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21"/>
      <c r="B313" s="20"/>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21"/>
      <c r="B314" s="20"/>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21"/>
      <c r="B315" s="20"/>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21"/>
      <c r="B316" s="20"/>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21"/>
      <c r="B317" s="20"/>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21"/>
      <c r="B318" s="20"/>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21"/>
      <c r="B319" s="20"/>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21"/>
      <c r="B320" s="20"/>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21"/>
      <c r="B321" s="20"/>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21"/>
      <c r="B322" s="20"/>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21"/>
      <c r="B323" s="20"/>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21"/>
      <c r="B324" s="20"/>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21"/>
      <c r="B325" s="20"/>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21"/>
      <c r="B326" s="20"/>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21"/>
      <c r="B327" s="20"/>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21"/>
      <c r="B328" s="20"/>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21"/>
      <c r="B329" s="20"/>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21"/>
      <c r="B330" s="20"/>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21"/>
      <c r="B331" s="20"/>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21"/>
      <c r="B332" s="20"/>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21"/>
      <c r="B333" s="20"/>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21"/>
      <c r="B334" s="20"/>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21"/>
      <c r="B335" s="20"/>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21"/>
      <c r="B336" s="20"/>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21"/>
      <c r="B337" s="20"/>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21"/>
      <c r="B338" s="20"/>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21"/>
      <c r="B339" s="20"/>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21"/>
      <c r="B340" s="20"/>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21"/>
      <c r="B341" s="20"/>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21"/>
      <c r="B342" s="20"/>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21"/>
      <c r="B343" s="20"/>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21"/>
      <c r="B344" s="20"/>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21"/>
      <c r="B345" s="20"/>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21"/>
      <c r="B346" s="20"/>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21"/>
      <c r="B347" s="20"/>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21"/>
      <c r="B348" s="20"/>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21"/>
      <c r="B349" s="20"/>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21"/>
      <c r="B350" s="20"/>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21"/>
      <c r="B351" s="20"/>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21"/>
      <c r="B352" s="20"/>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21"/>
      <c r="B353" s="20"/>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21"/>
      <c r="B354" s="20"/>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21"/>
      <c r="B355" s="20"/>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21"/>
      <c r="B356" s="20"/>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21"/>
      <c r="B357" s="20"/>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21"/>
      <c r="B358" s="20"/>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21"/>
      <c r="B359" s="20"/>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21"/>
      <c r="B360" s="20"/>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21"/>
      <c r="B361" s="20"/>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21"/>
      <c r="B362" s="20"/>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21"/>
      <c r="B363" s="20"/>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21"/>
      <c r="B364" s="20"/>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21"/>
      <c r="B365" s="20"/>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21"/>
      <c r="B366" s="20"/>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21"/>
      <c r="B367" s="20"/>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21"/>
      <c r="B368" s="20"/>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21"/>
      <c r="B369" s="20"/>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21"/>
      <c r="B370" s="20"/>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21"/>
      <c r="B371" s="20"/>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21"/>
      <c r="B372" s="20"/>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21"/>
      <c r="B373" s="20"/>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21"/>
      <c r="B374" s="20"/>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21"/>
      <c r="B375" s="20"/>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21"/>
      <c r="B376" s="20"/>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21"/>
      <c r="B377" s="20"/>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21"/>
      <c r="B378" s="20"/>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21"/>
      <c r="B379" s="20"/>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21"/>
      <c r="B380" s="20"/>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21"/>
      <c r="B381" s="20"/>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21"/>
      <c r="B382" s="20"/>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21"/>
      <c r="B383" s="20"/>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21"/>
      <c r="B384" s="20"/>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21"/>
      <c r="B385" s="20"/>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21"/>
      <c r="B386" s="20"/>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21"/>
      <c r="B387" s="20"/>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21"/>
      <c r="B388" s="20"/>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21"/>
      <c r="B389" s="20"/>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21"/>
      <c r="B390" s="20"/>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21"/>
      <c r="B391" s="20"/>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21"/>
      <c r="B392" s="20"/>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21"/>
      <c r="B393" s="20"/>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21"/>
      <c r="B394" s="20"/>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21"/>
      <c r="B395" s="20"/>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21"/>
      <c r="B396" s="20"/>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21"/>
      <c r="B397" s="20"/>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21"/>
      <c r="B398" s="20"/>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21"/>
      <c r="B399" s="20"/>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21"/>
      <c r="B400" s="20"/>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21"/>
      <c r="B401" s="20"/>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21"/>
      <c r="B402" s="20"/>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21"/>
      <c r="B403" s="20"/>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21"/>
      <c r="B404" s="20"/>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21"/>
      <c r="B405" s="20"/>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21"/>
      <c r="B406" s="20"/>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21"/>
      <c r="B407" s="20"/>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21"/>
      <c r="B408" s="20"/>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21"/>
      <c r="B409" s="20"/>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21"/>
      <c r="B410" s="20"/>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21"/>
      <c r="B411" s="20"/>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21"/>
      <c r="B412" s="20"/>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21"/>
      <c r="B413" s="20"/>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21"/>
      <c r="B414" s="20"/>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21"/>
      <c r="B415" s="20"/>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21"/>
      <c r="B416" s="20"/>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21"/>
      <c r="B417" s="20"/>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21"/>
      <c r="B418" s="20"/>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21"/>
      <c r="B419" s="20"/>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21"/>
      <c r="B420" s="20"/>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21"/>
      <c r="B421" s="20"/>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21"/>
      <c r="B422" s="20"/>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21"/>
      <c r="B423" s="20"/>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21"/>
      <c r="B424" s="20"/>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21"/>
      <c r="B425" s="20"/>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21"/>
      <c r="B426" s="20"/>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21"/>
      <c r="B427" s="20"/>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21"/>
      <c r="B428" s="20"/>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21"/>
      <c r="B429" s="20"/>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21"/>
      <c r="B430" s="20"/>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21"/>
      <c r="B431" s="20"/>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21"/>
      <c r="B432" s="20"/>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21"/>
      <c r="B433" s="20"/>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21"/>
      <c r="B434" s="20"/>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21"/>
      <c r="B435" s="20"/>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21"/>
      <c r="B436" s="20"/>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21"/>
      <c r="B437" s="20"/>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21"/>
      <c r="B438" s="20"/>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21"/>
      <c r="B439" s="20"/>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21"/>
      <c r="B440" s="20"/>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21"/>
      <c r="B441" s="20"/>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21"/>
      <c r="B442" s="20"/>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21"/>
      <c r="B443" s="20"/>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21"/>
      <c r="B444" s="20"/>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21"/>
      <c r="B445" s="20"/>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21"/>
      <c r="B446" s="20"/>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21"/>
      <c r="B447" s="20"/>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21"/>
      <c r="B448" s="20"/>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21"/>
      <c r="B449" s="20"/>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21"/>
      <c r="B450" s="20"/>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21"/>
      <c r="B451" s="20"/>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21"/>
      <c r="B452" s="20"/>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21"/>
      <c r="B453" s="20"/>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21"/>
      <c r="B454" s="20"/>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21"/>
      <c r="B455" s="20"/>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21"/>
      <c r="B456" s="20"/>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21"/>
      <c r="B457" s="20"/>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21"/>
      <c r="B458" s="20"/>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21"/>
      <c r="B459" s="20"/>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21"/>
      <c r="B460" s="20"/>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21"/>
      <c r="B461" s="20"/>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21"/>
      <c r="B462" s="20"/>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21"/>
      <c r="B463" s="20"/>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21"/>
      <c r="B464" s="20"/>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21"/>
      <c r="B465" s="20"/>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21"/>
      <c r="B466" s="20"/>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21"/>
      <c r="B467" s="20"/>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21"/>
      <c r="B468" s="20"/>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21"/>
      <c r="B469" s="20"/>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21"/>
      <c r="B470" s="20"/>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21"/>
      <c r="B471" s="20"/>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21"/>
      <c r="B472" s="20"/>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21"/>
      <c r="B473" s="20"/>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21"/>
      <c r="B474" s="20"/>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21"/>
      <c r="B475" s="20"/>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21"/>
      <c r="B476" s="20"/>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21"/>
      <c r="B477" s="20"/>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21"/>
      <c r="B478" s="20"/>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21"/>
      <c r="B479" s="20"/>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21"/>
      <c r="B480" s="20"/>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21"/>
      <c r="B481" s="20"/>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21"/>
      <c r="B482" s="20"/>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21"/>
      <c r="B483" s="20"/>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21"/>
      <c r="B484" s="20"/>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21"/>
      <c r="B485" s="20"/>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21"/>
      <c r="B486" s="20"/>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21"/>
      <c r="B487" s="20"/>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21"/>
      <c r="B488" s="20"/>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21"/>
      <c r="B489" s="20"/>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21"/>
      <c r="B490" s="20"/>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21"/>
      <c r="B491" s="20"/>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21"/>
      <c r="B492" s="20"/>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21"/>
      <c r="B493" s="20"/>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21"/>
      <c r="B494" s="20"/>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21"/>
      <c r="B495" s="20"/>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21"/>
      <c r="B496" s="20"/>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21"/>
      <c r="B497" s="20"/>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21"/>
      <c r="B498" s="20"/>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21"/>
      <c r="B499" s="20"/>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21"/>
      <c r="B500" s="20"/>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21"/>
      <c r="B501" s="20"/>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21"/>
      <c r="B502" s="20"/>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21"/>
      <c r="B503" s="20"/>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21"/>
      <c r="B504" s="20"/>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21"/>
      <c r="B505" s="20"/>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21"/>
      <c r="B506" s="20"/>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21"/>
      <c r="B507" s="20"/>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21"/>
      <c r="B508" s="20"/>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21"/>
      <c r="B509" s="20"/>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21"/>
      <c r="B510" s="20"/>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21"/>
      <c r="B511" s="20"/>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21"/>
      <c r="B512" s="20"/>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21"/>
      <c r="B513" s="20"/>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21"/>
      <c r="B514" s="20"/>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21"/>
      <c r="B515" s="20"/>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21"/>
      <c r="B516" s="20"/>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21"/>
      <c r="B517" s="20"/>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21"/>
      <c r="B518" s="20"/>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21"/>
      <c r="B519" s="20"/>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21"/>
      <c r="B520" s="20"/>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21"/>
      <c r="B521" s="20"/>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21"/>
      <c r="B522" s="20"/>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21"/>
      <c r="B523" s="20"/>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21"/>
      <c r="B524" s="20"/>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21"/>
      <c r="B525" s="20"/>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21"/>
      <c r="B526" s="20"/>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21"/>
      <c r="B527" s="20"/>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21"/>
      <c r="B528" s="20"/>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21"/>
      <c r="B529" s="20"/>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21"/>
      <c r="B530" s="20"/>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21"/>
      <c r="B531" s="20"/>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21"/>
      <c r="B532" s="20"/>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21"/>
      <c r="B533" s="20"/>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21"/>
      <c r="B534" s="20"/>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21"/>
      <c r="B535" s="20"/>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21"/>
      <c r="B536" s="20"/>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21"/>
      <c r="B537" s="20"/>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21"/>
      <c r="B538" s="20"/>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21"/>
      <c r="B539" s="20"/>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21"/>
      <c r="B540" s="20"/>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21"/>
      <c r="B541" s="20"/>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21"/>
      <c r="B542" s="20"/>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21"/>
      <c r="B543" s="20"/>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21"/>
      <c r="B544" s="20"/>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21"/>
      <c r="B545" s="20"/>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21"/>
      <c r="B546" s="20"/>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21"/>
      <c r="B547" s="20"/>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21"/>
      <c r="B548" s="20"/>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21"/>
      <c r="B549" s="20"/>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21"/>
      <c r="B550" s="20"/>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21"/>
      <c r="B551" s="20"/>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21"/>
      <c r="B552" s="20"/>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21"/>
      <c r="B553" s="20"/>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21"/>
      <c r="B554" s="20"/>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21"/>
      <c r="B555" s="20"/>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21"/>
      <c r="B556" s="20"/>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21"/>
      <c r="B557" s="20"/>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21"/>
      <c r="B558" s="20"/>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21"/>
      <c r="B559" s="20"/>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21"/>
      <c r="B560" s="20"/>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21"/>
      <c r="B561" s="20"/>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21"/>
      <c r="B562" s="20"/>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21"/>
      <c r="B563" s="20"/>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21"/>
      <c r="B564" s="20"/>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21"/>
      <c r="B565" s="20"/>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21"/>
      <c r="B566" s="20"/>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21"/>
      <c r="B567" s="20"/>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21"/>
      <c r="B568" s="20"/>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21"/>
      <c r="B569" s="20"/>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21"/>
      <c r="B570" s="20"/>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21"/>
      <c r="B571" s="20"/>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21"/>
      <c r="B572" s="20"/>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21"/>
      <c r="B573" s="20"/>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21"/>
      <c r="B574" s="20"/>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21"/>
      <c r="B575" s="20"/>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21"/>
      <c r="B576" s="20"/>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21"/>
      <c r="B577" s="20"/>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21"/>
      <c r="B578" s="20"/>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21"/>
      <c r="B579" s="20"/>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21"/>
      <c r="B580" s="20"/>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21"/>
      <c r="B581" s="20"/>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21"/>
      <c r="B582" s="20"/>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21"/>
      <c r="B583" s="20"/>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21"/>
      <c r="B584" s="20"/>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21"/>
      <c r="B585" s="20"/>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21"/>
      <c r="B586" s="20"/>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21"/>
      <c r="B587" s="20"/>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21"/>
      <c r="B588" s="20"/>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21"/>
      <c r="B589" s="20"/>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21"/>
      <c r="B590" s="20"/>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21"/>
      <c r="B591" s="20"/>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21"/>
      <c r="B592" s="20"/>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21"/>
      <c r="B593" s="20"/>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21"/>
      <c r="B594" s="20"/>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21"/>
      <c r="B595" s="20"/>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21"/>
      <c r="B596" s="20"/>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21"/>
      <c r="B597" s="20"/>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21"/>
      <c r="B598" s="20"/>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21"/>
      <c r="B599" s="20"/>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21"/>
      <c r="B600" s="20"/>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21"/>
      <c r="B601" s="20"/>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21"/>
      <c r="B602" s="20"/>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21"/>
      <c r="B603" s="20"/>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21"/>
      <c r="B604" s="20"/>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21"/>
      <c r="B605" s="20"/>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21"/>
      <c r="B606" s="20"/>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21"/>
      <c r="B607" s="20"/>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21"/>
      <c r="B608" s="20"/>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21"/>
      <c r="B609" s="20"/>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21"/>
      <c r="B610" s="20"/>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21"/>
      <c r="B611" s="20"/>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21"/>
      <c r="B612" s="20"/>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21"/>
      <c r="B613" s="20"/>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21"/>
      <c r="B614" s="20"/>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21"/>
      <c r="B615" s="20"/>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21"/>
      <c r="B616" s="20"/>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21"/>
      <c r="B617" s="20"/>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21"/>
      <c r="B618" s="20"/>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21"/>
      <c r="B619" s="20"/>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21"/>
      <c r="B620" s="20"/>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21"/>
      <c r="B621" s="20"/>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21"/>
      <c r="B622" s="20"/>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21"/>
      <c r="B623" s="20"/>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21"/>
      <c r="B624" s="20"/>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21"/>
      <c r="B625" s="20"/>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21"/>
      <c r="B626" s="20"/>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21"/>
      <c r="B627" s="20"/>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21"/>
      <c r="B628" s="20"/>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21"/>
      <c r="B629" s="20"/>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21"/>
      <c r="B630" s="20"/>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21"/>
      <c r="B631" s="20"/>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21"/>
      <c r="B632" s="20"/>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21"/>
      <c r="B633" s="20"/>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21"/>
      <c r="B634" s="20"/>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21"/>
      <c r="B635" s="20"/>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21"/>
      <c r="B636" s="20"/>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21"/>
      <c r="B637" s="20"/>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21"/>
      <c r="B638" s="20"/>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21"/>
      <c r="B639" s="20"/>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21"/>
      <c r="B640" s="20"/>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21"/>
      <c r="B641" s="20"/>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21"/>
      <c r="B642" s="20"/>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21"/>
      <c r="B643" s="20"/>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21"/>
      <c r="B644" s="20"/>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21"/>
      <c r="B645" s="20"/>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21"/>
      <c r="B646" s="20"/>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21"/>
      <c r="B647" s="20"/>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21"/>
      <c r="B648" s="20"/>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21"/>
      <c r="B649" s="20"/>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21"/>
      <c r="B650" s="20"/>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21"/>
      <c r="B651" s="20"/>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21"/>
      <c r="B652" s="20"/>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21"/>
      <c r="B653" s="20"/>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21"/>
      <c r="B654" s="20"/>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21"/>
      <c r="B655" s="20"/>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21"/>
      <c r="B656" s="20"/>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21"/>
      <c r="B657" s="20"/>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21"/>
      <c r="B658" s="20"/>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21"/>
      <c r="B659" s="20"/>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21"/>
      <c r="B660" s="20"/>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21"/>
      <c r="B661" s="20"/>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21"/>
      <c r="B662" s="20"/>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21"/>
      <c r="B663" s="20"/>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21"/>
      <c r="B664" s="20"/>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21"/>
      <c r="B665" s="20"/>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21"/>
      <c r="B666" s="20"/>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21"/>
      <c r="B667" s="20"/>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21"/>
      <c r="B668" s="20"/>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21"/>
      <c r="B669" s="20"/>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21"/>
      <c r="B670" s="20"/>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21"/>
      <c r="B671" s="20"/>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21"/>
      <c r="B672" s="20"/>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21"/>
      <c r="B673" s="20"/>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21"/>
      <c r="B674" s="20"/>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21"/>
      <c r="B675" s="20"/>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21"/>
      <c r="B676" s="20"/>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21"/>
      <c r="B677" s="20"/>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21"/>
      <c r="B678" s="20"/>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21"/>
      <c r="B679" s="20"/>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21"/>
      <c r="B680" s="20"/>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21"/>
      <c r="B681" s="20"/>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21"/>
      <c r="B682" s="20"/>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21"/>
      <c r="B683" s="20"/>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21"/>
      <c r="B684" s="20"/>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21"/>
      <c r="B685" s="20"/>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21"/>
      <c r="B686" s="20"/>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21"/>
      <c r="B687" s="20"/>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21"/>
      <c r="B688" s="20"/>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21"/>
      <c r="B689" s="20"/>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21"/>
      <c r="B690" s="20"/>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21"/>
      <c r="B691" s="20"/>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21"/>
      <c r="B692" s="20"/>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21"/>
      <c r="B693" s="20"/>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21"/>
      <c r="B694" s="20"/>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21"/>
      <c r="B695" s="20"/>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21"/>
      <c r="B696" s="20"/>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21"/>
      <c r="B697" s="20"/>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21"/>
      <c r="B698" s="20"/>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21"/>
      <c r="B699" s="20"/>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21"/>
      <c r="B700" s="20"/>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21"/>
      <c r="B701" s="20"/>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21"/>
      <c r="B702" s="20"/>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21"/>
      <c r="B703" s="20"/>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21"/>
      <c r="B704" s="20"/>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21"/>
      <c r="B705" s="20"/>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21"/>
      <c r="B706" s="20"/>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21"/>
      <c r="B707" s="20"/>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21"/>
      <c r="B708" s="20"/>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21"/>
      <c r="B709" s="20"/>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21"/>
      <c r="B710" s="20"/>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21"/>
      <c r="B711" s="20"/>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21"/>
      <c r="B712" s="20"/>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21"/>
      <c r="B713" s="20"/>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21"/>
      <c r="B714" s="20"/>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21"/>
      <c r="B715" s="20"/>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21"/>
      <c r="B716" s="20"/>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21"/>
      <c r="B717" s="20"/>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21"/>
      <c r="B718" s="20"/>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21"/>
      <c r="B719" s="20"/>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21"/>
      <c r="B720" s="20"/>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21"/>
      <c r="B721" s="20"/>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21"/>
      <c r="B722" s="20"/>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21"/>
      <c r="B723" s="20"/>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21"/>
      <c r="B724" s="20"/>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21"/>
      <c r="B725" s="20"/>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21"/>
      <c r="B726" s="20"/>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21"/>
      <c r="B727" s="20"/>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21"/>
      <c r="B728" s="20"/>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21"/>
      <c r="B729" s="20"/>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21"/>
      <c r="B730" s="20"/>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21"/>
      <c r="B731" s="20"/>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21"/>
      <c r="B732" s="20"/>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21"/>
      <c r="B733" s="20"/>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21"/>
      <c r="B734" s="20"/>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21"/>
      <c r="B735" s="20"/>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21"/>
      <c r="B736" s="20"/>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21"/>
      <c r="B737" s="20"/>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21"/>
      <c r="B738" s="20"/>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21"/>
      <c r="B739" s="20"/>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21"/>
      <c r="B740" s="20"/>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21"/>
      <c r="B741" s="20"/>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21"/>
      <c r="B742" s="20"/>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21"/>
      <c r="B743" s="20"/>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21"/>
      <c r="B744" s="20"/>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21"/>
      <c r="B745" s="20"/>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21"/>
      <c r="B746" s="20"/>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21"/>
      <c r="B747" s="20"/>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21"/>
      <c r="B748" s="20"/>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21"/>
      <c r="B749" s="20"/>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21"/>
      <c r="B750" s="20"/>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21"/>
      <c r="B751" s="20"/>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21"/>
      <c r="B752" s="20"/>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21"/>
      <c r="B753" s="20"/>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21"/>
      <c r="B754" s="20"/>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21"/>
      <c r="B755" s="20"/>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21"/>
      <c r="B756" s="20"/>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21"/>
      <c r="B757" s="20"/>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21"/>
      <c r="B758" s="20"/>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21"/>
      <c r="B759" s="20"/>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21"/>
      <c r="B760" s="20"/>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21"/>
      <c r="B761" s="20"/>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21"/>
      <c r="B762" s="20"/>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21"/>
      <c r="B763" s="20"/>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21"/>
      <c r="B764" s="20"/>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21"/>
      <c r="B765" s="20"/>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21"/>
      <c r="B766" s="20"/>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21"/>
      <c r="B767" s="20"/>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21"/>
      <c r="B768" s="20"/>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21"/>
      <c r="B769" s="20"/>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21"/>
      <c r="B770" s="20"/>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21"/>
      <c r="B771" s="20"/>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21"/>
      <c r="B772" s="20"/>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21"/>
      <c r="B773" s="20"/>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21"/>
      <c r="B774" s="20"/>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21"/>
      <c r="B775" s="20"/>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21"/>
      <c r="B776" s="20"/>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21"/>
      <c r="B777" s="20"/>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21"/>
      <c r="B778" s="20"/>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21"/>
      <c r="B779" s="20"/>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21"/>
      <c r="B780" s="20"/>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21"/>
      <c r="B781" s="20"/>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21"/>
      <c r="B782" s="20"/>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21"/>
      <c r="B783" s="20"/>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21"/>
      <c r="B784" s="20"/>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21"/>
      <c r="B785" s="20"/>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21"/>
      <c r="B786" s="20"/>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21"/>
      <c r="B787" s="20"/>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21"/>
      <c r="B788" s="20"/>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21"/>
      <c r="B789" s="20"/>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21"/>
      <c r="B790" s="20"/>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21"/>
      <c r="B791" s="20"/>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21"/>
      <c r="B792" s="20"/>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21"/>
      <c r="B793" s="20"/>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21"/>
      <c r="B794" s="20"/>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21"/>
      <c r="B795" s="20"/>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21"/>
      <c r="B796" s="20"/>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21"/>
      <c r="B797" s="20"/>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21"/>
      <c r="B798" s="20"/>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21"/>
      <c r="B799" s="20"/>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21"/>
      <c r="B800" s="20"/>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21"/>
      <c r="B801" s="20"/>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21"/>
      <c r="B802" s="20"/>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21"/>
      <c r="B803" s="20"/>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21"/>
      <c r="B804" s="20"/>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21"/>
      <c r="B805" s="20"/>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21"/>
      <c r="B806" s="20"/>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21"/>
      <c r="B807" s="20"/>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21"/>
      <c r="B808" s="20"/>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21"/>
      <c r="B809" s="20"/>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21"/>
      <c r="B810" s="20"/>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21"/>
      <c r="B811" s="20"/>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21"/>
      <c r="B812" s="20"/>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21"/>
      <c r="B813" s="20"/>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21"/>
      <c r="B814" s="20"/>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21"/>
      <c r="B815" s="20"/>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21"/>
      <c r="B816" s="20"/>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21"/>
      <c r="B817" s="20"/>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21"/>
      <c r="B818" s="20"/>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21"/>
      <c r="B819" s="20"/>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21"/>
      <c r="B820" s="20"/>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21"/>
      <c r="B821" s="20"/>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21"/>
      <c r="B822" s="20"/>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21"/>
      <c r="B823" s="20"/>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21"/>
      <c r="B824" s="20"/>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21"/>
      <c r="B825" s="20"/>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21"/>
      <c r="B826" s="20"/>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21"/>
      <c r="B827" s="20"/>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21"/>
      <c r="B828" s="20"/>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21"/>
      <c r="B829" s="20"/>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21"/>
      <c r="B830" s="20"/>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21"/>
      <c r="B831" s="20"/>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21"/>
      <c r="B832" s="20"/>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21"/>
      <c r="B833" s="20"/>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21"/>
      <c r="B834" s="20"/>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21"/>
      <c r="B835" s="20"/>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21"/>
      <c r="B836" s="20"/>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21"/>
      <c r="B837" s="20"/>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21"/>
      <c r="B838" s="20"/>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21"/>
      <c r="B839" s="20"/>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21"/>
      <c r="B840" s="20"/>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21"/>
      <c r="B841" s="20"/>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21"/>
      <c r="B842" s="20"/>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21"/>
      <c r="B843" s="20"/>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21"/>
      <c r="B844" s="20"/>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21"/>
      <c r="B845" s="20"/>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21"/>
      <c r="B846" s="20"/>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21"/>
      <c r="B847" s="20"/>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21"/>
      <c r="B848" s="20"/>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21"/>
      <c r="B849" s="20"/>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21"/>
      <c r="B850" s="20"/>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21"/>
      <c r="B851" s="20"/>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21"/>
      <c r="B852" s="20"/>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21"/>
      <c r="B853" s="20"/>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21"/>
      <c r="B854" s="20"/>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21"/>
      <c r="B855" s="20"/>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21"/>
      <c r="B856" s="20"/>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21"/>
      <c r="B857" s="20"/>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21"/>
      <c r="B858" s="20"/>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21"/>
      <c r="B859" s="20"/>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21"/>
      <c r="B860" s="20"/>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21"/>
      <c r="B861" s="20"/>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21"/>
      <c r="B862" s="20"/>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21"/>
      <c r="B863" s="20"/>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21"/>
      <c r="B864" s="20"/>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21"/>
      <c r="B865" s="20"/>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21"/>
      <c r="B866" s="20"/>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21"/>
      <c r="B867" s="20"/>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21"/>
      <c r="B868" s="20"/>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21"/>
      <c r="B869" s="20"/>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21"/>
      <c r="B870" s="20"/>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21"/>
      <c r="B871" s="20"/>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21"/>
      <c r="B872" s="20"/>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21"/>
      <c r="B873" s="20"/>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21"/>
      <c r="B874" s="20"/>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21"/>
      <c r="B875" s="20"/>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21"/>
      <c r="B876" s="20"/>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21"/>
      <c r="B877" s="20"/>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21"/>
      <c r="B878" s="20"/>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21"/>
      <c r="B879" s="20"/>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21"/>
      <c r="B880" s="20"/>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21"/>
      <c r="B881" s="20"/>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21"/>
      <c r="B882" s="20"/>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21"/>
      <c r="B883" s="20"/>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21"/>
      <c r="B884" s="20"/>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21"/>
      <c r="B885" s="20"/>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21"/>
      <c r="B886" s="20"/>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21"/>
      <c r="B887" s="20"/>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21"/>
      <c r="B888" s="20"/>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21"/>
      <c r="B889" s="20"/>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21"/>
      <c r="B890" s="20"/>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21"/>
      <c r="B891" s="20"/>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21"/>
      <c r="B892" s="20"/>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21"/>
      <c r="B893" s="20"/>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21"/>
      <c r="B894" s="20"/>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21"/>
      <c r="B895" s="20"/>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21"/>
      <c r="B896" s="20"/>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21"/>
      <c r="B897" s="20"/>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21"/>
      <c r="B898" s="20"/>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21"/>
      <c r="B899" s="20"/>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21"/>
      <c r="B900" s="20"/>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21"/>
      <c r="B901" s="20"/>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21"/>
      <c r="B902" s="20"/>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21"/>
      <c r="B903" s="20"/>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21"/>
      <c r="B904" s="20"/>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21"/>
      <c r="B905" s="20"/>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21"/>
      <c r="B906" s="20"/>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21"/>
      <c r="B907" s="20"/>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21"/>
      <c r="B908" s="20"/>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21"/>
      <c r="B909" s="20"/>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21"/>
      <c r="B910" s="20"/>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21"/>
      <c r="B911" s="20"/>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21"/>
      <c r="B912" s="20"/>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21"/>
      <c r="B913" s="20"/>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21"/>
      <c r="B914" s="20"/>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21"/>
      <c r="B915" s="20"/>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21"/>
      <c r="B916" s="20"/>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21"/>
      <c r="B917" s="20"/>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21"/>
      <c r="B918" s="20"/>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21"/>
      <c r="B919" s="20"/>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21"/>
      <c r="B920" s="20"/>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21"/>
      <c r="B921" s="20"/>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21"/>
      <c r="B922" s="20"/>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21"/>
      <c r="B923" s="20"/>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21"/>
      <c r="B924" s="20"/>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21"/>
      <c r="B925" s="20"/>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21"/>
      <c r="B926" s="20"/>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21"/>
      <c r="B927" s="20"/>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21"/>
      <c r="B928" s="20"/>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21"/>
      <c r="B929" s="20"/>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21"/>
      <c r="B930" s="20"/>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21"/>
      <c r="B931" s="20"/>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21"/>
      <c r="B932" s="20"/>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21"/>
      <c r="B933" s="20"/>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21"/>
      <c r="B934" s="20"/>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21"/>
      <c r="B935" s="20"/>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21"/>
      <c r="B936" s="20"/>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21"/>
      <c r="B937" s="20"/>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21"/>
      <c r="B938" s="20"/>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21"/>
      <c r="B939" s="20"/>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21"/>
      <c r="B940" s="20"/>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21"/>
      <c r="B941" s="20"/>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21"/>
      <c r="B942" s="20"/>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21"/>
      <c r="B943" s="20"/>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21"/>
      <c r="B944" s="20"/>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21"/>
      <c r="B945" s="20"/>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21"/>
      <c r="B946" s="20"/>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21"/>
      <c r="B947" s="20"/>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21"/>
      <c r="B948" s="20"/>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21"/>
      <c r="B949" s="20"/>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21"/>
      <c r="B950" s="20"/>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21"/>
      <c r="B951" s="20"/>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21"/>
      <c r="B952" s="20"/>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21"/>
      <c r="B953" s="20"/>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21"/>
      <c r="B954" s="20"/>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21"/>
      <c r="B955" s="20"/>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21"/>
      <c r="B956" s="20"/>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21"/>
      <c r="B957" s="20"/>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21"/>
      <c r="B958" s="20"/>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21"/>
      <c r="B959" s="20"/>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21"/>
      <c r="B960" s="20"/>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21"/>
      <c r="B961" s="20"/>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21"/>
      <c r="B962" s="20"/>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21"/>
      <c r="B963" s="20"/>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21"/>
      <c r="B964" s="20"/>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21"/>
      <c r="B965" s="20"/>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21"/>
      <c r="B966" s="20"/>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21"/>
      <c r="B967" s="20"/>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21"/>
      <c r="B968" s="20"/>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21"/>
      <c r="B969" s="20"/>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21"/>
      <c r="B970" s="20"/>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21"/>
      <c r="B971" s="20"/>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21"/>
      <c r="B972" s="20"/>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21"/>
      <c r="B973" s="20"/>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21"/>
      <c r="B974" s="20"/>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21"/>
      <c r="B975" s="20"/>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21"/>
      <c r="B976" s="20"/>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21"/>
      <c r="B977" s="20"/>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21"/>
      <c r="B978" s="20"/>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21"/>
      <c r="B979" s="20"/>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21"/>
      <c r="B980" s="20"/>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21"/>
      <c r="B981" s="20"/>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21"/>
      <c r="B982" s="20"/>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21"/>
      <c r="B983" s="20"/>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21"/>
      <c r="B984" s="20"/>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21"/>
      <c r="B985" s="20"/>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21"/>
      <c r="B986" s="20"/>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21"/>
      <c r="B987" s="20"/>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21"/>
      <c r="B988" s="20"/>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21"/>
      <c r="B989" s="20"/>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21"/>
      <c r="B990" s="20"/>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21"/>
      <c r="B991" s="20"/>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21"/>
      <c r="B992" s="20"/>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21"/>
      <c r="B993" s="20"/>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21"/>
      <c r="B994" s="20"/>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21"/>
      <c r="B995" s="20"/>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21"/>
      <c r="B996" s="20"/>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21"/>
      <c r="B997" s="20"/>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21"/>
      <c r="B998" s="20"/>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21"/>
      <c r="B999" s="20"/>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21"/>
      <c r="B1000" s="20"/>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1">
    <dataValidation type="list" allowBlank="1" showErrorMessage="1" sqref="A20:A1000" xr:uid="{00000000-0002-0000-0100-000000000000}">
      <formula1>"United States- All except GASB,Global/International,United Kingdom,New UK GAAP Only,Canada,Japan,United States- GASB only"</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showGridLines="0" workbookViewId="0"/>
  </sheetViews>
  <sheetFormatPr defaultColWidth="12.69921875" defaultRowHeight="15" customHeight="1" x14ac:dyDescent="0.25"/>
  <cols>
    <col min="1" max="1" width="27.5" customWidth="1"/>
    <col min="2" max="2" width="38.69921875" customWidth="1"/>
    <col min="3" max="26" width="8.69921875" customWidth="1"/>
  </cols>
  <sheetData>
    <row r="1" spans="1:4" ht="13.5" customHeight="1" x14ac:dyDescent="0.25">
      <c r="A1" s="13" t="s">
        <v>47</v>
      </c>
    </row>
    <row r="2" spans="1:4" ht="13.5" customHeight="1" x14ac:dyDescent="0.25">
      <c r="A2" s="13"/>
    </row>
    <row r="3" spans="1:4" ht="13.5" customHeight="1" x14ac:dyDescent="0.25">
      <c r="A3" s="15" t="s">
        <v>48</v>
      </c>
    </row>
    <row r="4" spans="1:4" ht="13.5" customHeight="1" x14ac:dyDescent="0.25">
      <c r="A4" s="17"/>
    </row>
    <row r="5" spans="1:4" ht="13.5" customHeight="1" x14ac:dyDescent="0.25"/>
    <row r="6" spans="1:4" ht="13.5" customHeight="1" x14ac:dyDescent="0.25">
      <c r="A6" s="18" t="s">
        <v>44</v>
      </c>
      <c r="B6" s="19" t="s">
        <v>49</v>
      </c>
    </row>
    <row r="7" spans="1:4" ht="13.5" customHeight="1" x14ac:dyDescent="0.25"/>
    <row r="8" spans="1:4" ht="13.5" customHeight="1" x14ac:dyDescent="0.25"/>
    <row r="9" spans="1:4" ht="13.5" customHeight="1" x14ac:dyDescent="0.25">
      <c r="A9" s="18" t="s">
        <v>45</v>
      </c>
      <c r="B9" s="18" t="s">
        <v>46</v>
      </c>
    </row>
    <row r="10" spans="1:4" ht="13.5" customHeight="1" x14ac:dyDescent="0.25">
      <c r="A10" s="20" t="s">
        <v>50</v>
      </c>
      <c r="B10" s="22" t="s">
        <v>51</v>
      </c>
    </row>
    <row r="11" spans="1:4" ht="13.5" customHeight="1" x14ac:dyDescent="0.25">
      <c r="A11" s="20" t="s">
        <v>50</v>
      </c>
      <c r="B11" s="22" t="s">
        <v>52</v>
      </c>
      <c r="C11" s="1"/>
      <c r="D11" s="1"/>
    </row>
    <row r="12" spans="1:4" ht="13.5" customHeight="1" x14ac:dyDescent="0.25">
      <c r="A12" s="20" t="s">
        <v>53</v>
      </c>
      <c r="B12" s="22" t="s">
        <v>51</v>
      </c>
      <c r="C12" s="1"/>
      <c r="D12" s="1"/>
    </row>
    <row r="13" spans="1:4" ht="13.5" customHeight="1" x14ac:dyDescent="0.25">
      <c r="A13" s="23"/>
      <c r="B13" s="20"/>
    </row>
    <row r="14" spans="1:4" ht="13.5" customHeight="1" x14ac:dyDescent="0.25">
      <c r="A14" s="23"/>
      <c r="B14" s="20"/>
    </row>
    <row r="15" spans="1:4" ht="13.5" customHeight="1" x14ac:dyDescent="0.25">
      <c r="A15" s="23"/>
      <c r="B15" s="20"/>
    </row>
    <row r="16" spans="1:4" ht="13.5" customHeight="1" x14ac:dyDescent="0.25">
      <c r="A16" s="23"/>
      <c r="B16" s="20"/>
    </row>
    <row r="17" spans="1:2" ht="13.5" customHeight="1" x14ac:dyDescent="0.25">
      <c r="A17" s="23"/>
      <c r="B17" s="20"/>
    </row>
    <row r="18" spans="1:2" ht="13.5" customHeight="1" x14ac:dyDescent="0.25">
      <c r="A18" s="23"/>
      <c r="B18" s="20"/>
    </row>
    <row r="19" spans="1:2" ht="13.5" customHeight="1" x14ac:dyDescent="0.25">
      <c r="A19" s="23"/>
      <c r="B19" s="20"/>
    </row>
    <row r="20" spans="1:2" ht="13.5" customHeight="1" x14ac:dyDescent="0.25">
      <c r="A20" s="23"/>
      <c r="B20" s="20"/>
    </row>
    <row r="21" spans="1:2" ht="13.5" customHeight="1" x14ac:dyDescent="0.25">
      <c r="A21" s="23"/>
      <c r="B21" s="20"/>
    </row>
    <row r="22" spans="1:2" ht="13.5" customHeight="1" x14ac:dyDescent="0.25">
      <c r="A22" s="23"/>
      <c r="B22" s="20"/>
    </row>
    <row r="23" spans="1:2" ht="13.5" customHeight="1" x14ac:dyDescent="0.25">
      <c r="A23" s="23"/>
      <c r="B23" s="20"/>
    </row>
    <row r="24" spans="1:2" ht="13.5" customHeight="1" x14ac:dyDescent="0.25">
      <c r="A24" s="23"/>
      <c r="B24" s="20"/>
    </row>
    <row r="25" spans="1:2" ht="13.5" customHeight="1" x14ac:dyDescent="0.25">
      <c r="A25" s="23"/>
      <c r="B25" s="20"/>
    </row>
    <row r="26" spans="1:2" ht="13.5" customHeight="1" x14ac:dyDescent="0.25">
      <c r="A26" s="23"/>
      <c r="B26" s="20"/>
    </row>
    <row r="27" spans="1:2" ht="13.5" customHeight="1" x14ac:dyDescent="0.25">
      <c r="A27" s="23"/>
      <c r="B27" s="20"/>
    </row>
    <row r="28" spans="1:2" ht="13.5" customHeight="1" x14ac:dyDescent="0.25">
      <c r="A28" s="23"/>
      <c r="B28" s="20"/>
    </row>
    <row r="29" spans="1:2" ht="13.5" customHeight="1" x14ac:dyDescent="0.25">
      <c r="A29" s="23"/>
      <c r="B29" s="20"/>
    </row>
    <row r="30" spans="1:2" ht="13.5" customHeight="1" x14ac:dyDescent="0.25">
      <c r="A30" s="23"/>
      <c r="B30" s="20"/>
    </row>
    <row r="31" spans="1:2" ht="13.5" customHeight="1" x14ac:dyDescent="0.25">
      <c r="A31" s="23"/>
      <c r="B31" s="20"/>
    </row>
    <row r="32" spans="1:2" ht="13.5" customHeight="1" x14ac:dyDescent="0.25">
      <c r="A32" s="23"/>
      <c r="B32" s="20"/>
    </row>
    <row r="33" spans="1:2" ht="13.5" customHeight="1" x14ac:dyDescent="0.25">
      <c r="A33" s="23"/>
      <c r="B33" s="20"/>
    </row>
    <row r="34" spans="1:2" ht="13.5" customHeight="1" x14ac:dyDescent="0.25">
      <c r="A34" s="23"/>
      <c r="B34" s="20"/>
    </row>
    <row r="35" spans="1:2" ht="13.5" customHeight="1" x14ac:dyDescent="0.25">
      <c r="A35" s="23"/>
      <c r="B35" s="20"/>
    </row>
    <row r="36" spans="1:2" ht="13.5" customHeight="1" x14ac:dyDescent="0.25">
      <c r="A36" s="23"/>
      <c r="B36" s="20"/>
    </row>
    <row r="37" spans="1:2" ht="13.5" customHeight="1" x14ac:dyDescent="0.25">
      <c r="A37" s="23"/>
      <c r="B37" s="20"/>
    </row>
    <row r="38" spans="1:2" ht="13.5" customHeight="1" x14ac:dyDescent="0.25">
      <c r="A38" s="23"/>
      <c r="B38" s="20"/>
    </row>
    <row r="39" spans="1:2" ht="13.5" customHeight="1" x14ac:dyDescent="0.25">
      <c r="A39" s="23"/>
      <c r="B39" s="20"/>
    </row>
    <row r="40" spans="1:2" ht="13.5" customHeight="1" x14ac:dyDescent="0.25">
      <c r="A40" s="23"/>
      <c r="B40" s="20"/>
    </row>
    <row r="41" spans="1:2" ht="13.5" customHeight="1" x14ac:dyDescent="0.25">
      <c r="A41" s="23"/>
      <c r="B41" s="20"/>
    </row>
    <row r="42" spans="1:2" ht="13.5" customHeight="1" x14ac:dyDescent="0.25">
      <c r="A42" s="23"/>
      <c r="B42" s="20"/>
    </row>
    <row r="43" spans="1:2" ht="13.5" customHeight="1" x14ac:dyDescent="0.25">
      <c r="A43" s="23"/>
      <c r="B43" s="20"/>
    </row>
    <row r="44" spans="1:2" ht="13.5" customHeight="1" x14ac:dyDescent="0.25">
      <c r="A44" s="23"/>
      <c r="B44" s="20"/>
    </row>
    <row r="45" spans="1:2" ht="13.5" customHeight="1" x14ac:dyDescent="0.25">
      <c r="A45" s="23"/>
      <c r="B45" s="20"/>
    </row>
    <row r="46" spans="1:2" ht="13.5" customHeight="1" x14ac:dyDescent="0.25">
      <c r="A46" s="23"/>
      <c r="B46" s="20"/>
    </row>
    <row r="47" spans="1:2" ht="13.5" customHeight="1" x14ac:dyDescent="0.25">
      <c r="A47" s="23"/>
      <c r="B47" s="20"/>
    </row>
    <row r="48" spans="1:2" ht="13.5" customHeight="1" x14ac:dyDescent="0.25">
      <c r="A48" s="23"/>
      <c r="B48" s="20"/>
    </row>
    <row r="49" spans="1:2" ht="13.5" customHeight="1" x14ac:dyDescent="0.25">
      <c r="A49" s="23"/>
      <c r="B49" s="20"/>
    </row>
    <row r="50" spans="1:2" ht="13.5" customHeight="1" x14ac:dyDescent="0.25">
      <c r="A50" s="23"/>
      <c r="B50" s="20"/>
    </row>
    <row r="51" spans="1:2" ht="13.5" customHeight="1" x14ac:dyDescent="0.25">
      <c r="A51" s="23"/>
      <c r="B51" s="20"/>
    </row>
    <row r="52" spans="1:2" ht="13.5" customHeight="1" x14ac:dyDescent="0.25">
      <c r="A52" s="23"/>
      <c r="B52" s="20"/>
    </row>
    <row r="53" spans="1:2" ht="13.5" customHeight="1" x14ac:dyDescent="0.25">
      <c r="A53" s="23"/>
      <c r="B53" s="20"/>
    </row>
    <row r="54" spans="1:2" ht="13.5" customHeight="1" x14ac:dyDescent="0.25">
      <c r="A54" s="23"/>
      <c r="B54" s="20"/>
    </row>
    <row r="55" spans="1:2" ht="13.5" customHeight="1" x14ac:dyDescent="0.25">
      <c r="A55" s="23"/>
      <c r="B55" s="20"/>
    </row>
    <row r="56" spans="1:2" ht="13.5" customHeight="1" x14ac:dyDescent="0.25">
      <c r="A56" s="23"/>
      <c r="B56" s="20"/>
    </row>
    <row r="57" spans="1:2" ht="13.5" customHeight="1" x14ac:dyDescent="0.25">
      <c r="A57" s="23"/>
      <c r="B57" s="20"/>
    </row>
    <row r="58" spans="1:2" ht="13.5" customHeight="1" x14ac:dyDescent="0.25">
      <c r="A58" s="23"/>
      <c r="B58" s="20"/>
    </row>
    <row r="59" spans="1:2" ht="13.5" customHeight="1" x14ac:dyDescent="0.25">
      <c r="A59" s="23"/>
      <c r="B59" s="20"/>
    </row>
    <row r="60" spans="1:2" ht="13.5" customHeight="1" x14ac:dyDescent="0.25">
      <c r="A60" s="23"/>
      <c r="B60" s="20"/>
    </row>
    <row r="61" spans="1:2" ht="13.5" customHeight="1" x14ac:dyDescent="0.25">
      <c r="A61" s="23"/>
      <c r="B61" s="20"/>
    </row>
    <row r="62" spans="1:2" ht="13.5" customHeight="1" x14ac:dyDescent="0.25">
      <c r="A62" s="23"/>
      <c r="B62" s="20"/>
    </row>
    <row r="63" spans="1:2" ht="13.5" customHeight="1" x14ac:dyDescent="0.25">
      <c r="A63" s="23"/>
      <c r="B63" s="20"/>
    </row>
    <row r="64" spans="1:2" ht="13.5" customHeight="1" x14ac:dyDescent="0.25">
      <c r="A64" s="23"/>
      <c r="B64" s="20"/>
    </row>
    <row r="65" spans="1:2" ht="13.5" customHeight="1" x14ac:dyDescent="0.25">
      <c r="A65" s="23"/>
      <c r="B65" s="20"/>
    </row>
    <row r="66" spans="1:2" ht="13.5" customHeight="1" x14ac:dyDescent="0.25">
      <c r="A66" s="23"/>
      <c r="B66" s="20"/>
    </row>
    <row r="67" spans="1:2" ht="13.5" customHeight="1" x14ac:dyDescent="0.25">
      <c r="A67" s="23"/>
      <c r="B67" s="20"/>
    </row>
    <row r="68" spans="1:2" ht="13.5" customHeight="1" x14ac:dyDescent="0.25">
      <c r="A68" s="23"/>
      <c r="B68" s="20"/>
    </row>
    <row r="69" spans="1:2" ht="13.5" customHeight="1" x14ac:dyDescent="0.25">
      <c r="A69" s="23"/>
      <c r="B69" s="20"/>
    </row>
    <row r="70" spans="1:2" ht="13.5" customHeight="1" x14ac:dyDescent="0.25">
      <c r="A70" s="23"/>
      <c r="B70" s="20"/>
    </row>
    <row r="71" spans="1:2" ht="13.5" customHeight="1" x14ac:dyDescent="0.25">
      <c r="A71" s="23"/>
      <c r="B71" s="20"/>
    </row>
    <row r="72" spans="1:2" ht="13.5" customHeight="1" x14ac:dyDescent="0.25">
      <c r="A72" s="23"/>
      <c r="B72" s="20"/>
    </row>
    <row r="73" spans="1:2" ht="13.5" customHeight="1" x14ac:dyDescent="0.25">
      <c r="A73" s="23"/>
      <c r="B73" s="20"/>
    </row>
    <row r="74" spans="1:2" ht="13.5" customHeight="1" x14ac:dyDescent="0.25">
      <c r="A74" s="23"/>
      <c r="B74" s="20"/>
    </row>
    <row r="75" spans="1:2" ht="13.5" customHeight="1" x14ac:dyDescent="0.25">
      <c r="A75" s="23"/>
      <c r="B75" s="20"/>
    </row>
    <row r="76" spans="1:2" ht="13.5" customHeight="1" x14ac:dyDescent="0.25">
      <c r="A76" s="23"/>
      <c r="B76" s="20"/>
    </row>
    <row r="77" spans="1:2" ht="13.5" customHeight="1" x14ac:dyDescent="0.25">
      <c r="A77" s="23"/>
      <c r="B77" s="20"/>
    </row>
    <row r="78" spans="1:2" ht="13.5" customHeight="1" x14ac:dyDescent="0.25">
      <c r="A78" s="23"/>
      <c r="B78" s="20"/>
    </row>
    <row r="79" spans="1:2" ht="13.5" customHeight="1" x14ac:dyDescent="0.25">
      <c r="A79" s="23"/>
      <c r="B79" s="20"/>
    </row>
    <row r="80" spans="1:2" ht="13.5" customHeight="1" x14ac:dyDescent="0.25">
      <c r="A80" s="23"/>
      <c r="B80" s="20"/>
    </row>
    <row r="81" spans="1:2" ht="13.5" customHeight="1" x14ac:dyDescent="0.25">
      <c r="A81" s="23"/>
      <c r="B81" s="20"/>
    </row>
    <row r="82" spans="1:2" ht="13.5" customHeight="1" x14ac:dyDescent="0.25">
      <c r="A82" s="23"/>
      <c r="B82" s="20"/>
    </row>
    <row r="83" spans="1:2" ht="13.5" customHeight="1" x14ac:dyDescent="0.25">
      <c r="A83" s="23"/>
      <c r="B83" s="20"/>
    </row>
    <row r="84" spans="1:2" ht="13.5" customHeight="1" x14ac:dyDescent="0.25">
      <c r="A84" s="23"/>
      <c r="B84" s="20"/>
    </row>
    <row r="85" spans="1:2" ht="13.5" customHeight="1" x14ac:dyDescent="0.25">
      <c r="A85" s="23"/>
      <c r="B85" s="20"/>
    </row>
    <row r="86" spans="1:2" ht="13.5" customHeight="1" x14ac:dyDescent="0.25">
      <c r="A86" s="23"/>
      <c r="B86" s="20"/>
    </row>
    <row r="87" spans="1:2" ht="13.5" customHeight="1" x14ac:dyDescent="0.25">
      <c r="A87" s="23"/>
      <c r="B87" s="20"/>
    </row>
    <row r="88" spans="1:2" ht="13.5" customHeight="1" x14ac:dyDescent="0.25">
      <c r="A88" s="23"/>
      <c r="B88" s="20"/>
    </row>
    <row r="89" spans="1:2" ht="13.5" customHeight="1" x14ac:dyDescent="0.25">
      <c r="A89" s="23"/>
      <c r="B89" s="20"/>
    </row>
    <row r="90" spans="1:2" ht="13.5" customHeight="1" x14ac:dyDescent="0.25">
      <c r="A90" s="23"/>
      <c r="B90" s="20"/>
    </row>
    <row r="91" spans="1:2" ht="13.5" customHeight="1" x14ac:dyDescent="0.25">
      <c r="A91" s="23"/>
      <c r="B91" s="20"/>
    </row>
    <row r="92" spans="1:2" ht="13.5" customHeight="1" x14ac:dyDescent="0.25">
      <c r="A92" s="23"/>
      <c r="B92" s="20"/>
    </row>
    <row r="93" spans="1:2" ht="13.5" customHeight="1" x14ac:dyDescent="0.25">
      <c r="A93" s="23"/>
      <c r="B93" s="20"/>
    </row>
    <row r="94" spans="1:2" ht="13.5" customHeight="1" x14ac:dyDescent="0.25">
      <c r="A94" s="23"/>
      <c r="B94" s="20"/>
    </row>
    <row r="95" spans="1:2" ht="13.5" customHeight="1" x14ac:dyDescent="0.25">
      <c r="A95" s="23"/>
      <c r="B95" s="20"/>
    </row>
    <row r="96" spans="1:2" ht="13.5" customHeight="1" x14ac:dyDescent="0.25">
      <c r="A96" s="23"/>
      <c r="B96" s="20"/>
    </row>
    <row r="97" spans="1:2" ht="13.5" customHeight="1" x14ac:dyDescent="0.25">
      <c r="A97" s="23"/>
      <c r="B97" s="20"/>
    </row>
    <row r="98" spans="1:2" ht="13.5" customHeight="1" x14ac:dyDescent="0.25">
      <c r="A98" s="23"/>
      <c r="B98" s="20"/>
    </row>
    <row r="99" spans="1:2" ht="13.5" customHeight="1" x14ac:dyDescent="0.25">
      <c r="A99" s="23"/>
      <c r="B99" s="20"/>
    </row>
    <row r="100" spans="1:2" ht="13.5" customHeight="1" x14ac:dyDescent="0.25">
      <c r="A100" s="23"/>
      <c r="B100" s="20"/>
    </row>
    <row r="101" spans="1:2" ht="13.5" customHeight="1" x14ac:dyDescent="0.25">
      <c r="A101" s="23"/>
      <c r="B101" s="20"/>
    </row>
    <row r="102" spans="1:2" ht="13.5" customHeight="1" x14ac:dyDescent="0.25">
      <c r="A102" s="23"/>
      <c r="B102" s="20"/>
    </row>
    <row r="103" spans="1:2" ht="13.5" customHeight="1" x14ac:dyDescent="0.25">
      <c r="A103" s="23"/>
      <c r="B103" s="20"/>
    </row>
    <row r="104" spans="1:2" ht="13.5" customHeight="1" x14ac:dyDescent="0.25">
      <c r="A104" s="23"/>
      <c r="B104" s="20"/>
    </row>
    <row r="105" spans="1:2" ht="13.5" customHeight="1" x14ac:dyDescent="0.25">
      <c r="A105" s="23"/>
      <c r="B105" s="20"/>
    </row>
    <row r="106" spans="1:2" ht="13.5" customHeight="1" x14ac:dyDescent="0.25">
      <c r="A106" s="23"/>
      <c r="B106" s="20"/>
    </row>
    <row r="107" spans="1:2" ht="13.5" customHeight="1" x14ac:dyDescent="0.25">
      <c r="A107" s="23"/>
      <c r="B107" s="20"/>
    </row>
    <row r="108" spans="1:2" ht="13.5" customHeight="1" x14ac:dyDescent="0.25">
      <c r="A108" s="23"/>
      <c r="B108" s="20"/>
    </row>
    <row r="109" spans="1:2" ht="13.5" customHeight="1" x14ac:dyDescent="0.25">
      <c r="A109" s="23"/>
      <c r="B109" s="20"/>
    </row>
    <row r="110" spans="1:2" ht="13.5" customHeight="1" x14ac:dyDescent="0.25">
      <c r="A110" s="23"/>
      <c r="B110" s="20"/>
    </row>
    <row r="111" spans="1:2" ht="13.5" customHeight="1" x14ac:dyDescent="0.25">
      <c r="A111" s="23"/>
      <c r="B111" s="20"/>
    </row>
    <row r="112" spans="1:2" ht="13.5" customHeight="1" x14ac:dyDescent="0.25">
      <c r="A112" s="23"/>
      <c r="B112" s="20"/>
    </row>
    <row r="113" spans="1:2" ht="13.5" customHeight="1" x14ac:dyDescent="0.25">
      <c r="A113" s="23"/>
      <c r="B113" s="20"/>
    </row>
    <row r="114" spans="1:2" ht="13.5" customHeight="1" x14ac:dyDescent="0.25">
      <c r="A114" s="23"/>
      <c r="B114" s="20"/>
    </row>
    <row r="115" spans="1:2" ht="13.5" customHeight="1" x14ac:dyDescent="0.25">
      <c r="A115" s="23"/>
      <c r="B115" s="20"/>
    </row>
    <row r="116" spans="1:2" ht="13.5" customHeight="1" x14ac:dyDescent="0.25">
      <c r="A116" s="23"/>
      <c r="B116" s="20"/>
    </row>
    <row r="117" spans="1:2" ht="13.5" customHeight="1" x14ac:dyDescent="0.25">
      <c r="A117" s="23"/>
      <c r="B117" s="20"/>
    </row>
    <row r="118" spans="1:2" ht="13.5" customHeight="1" x14ac:dyDescent="0.25">
      <c r="A118" s="23"/>
      <c r="B118" s="20"/>
    </row>
    <row r="119" spans="1:2" ht="13.5" customHeight="1" x14ac:dyDescent="0.25">
      <c r="A119" s="23"/>
      <c r="B119" s="20"/>
    </row>
    <row r="120" spans="1:2" ht="13.5" customHeight="1" x14ac:dyDescent="0.25">
      <c r="A120" s="23"/>
      <c r="B120" s="20"/>
    </row>
    <row r="121" spans="1:2" ht="13.5" customHeight="1" x14ac:dyDescent="0.25">
      <c r="A121" s="23"/>
      <c r="B121" s="20"/>
    </row>
    <row r="122" spans="1:2" ht="13.5" customHeight="1" x14ac:dyDescent="0.25">
      <c r="A122" s="23"/>
      <c r="B122" s="20"/>
    </row>
    <row r="123" spans="1:2" ht="13.5" customHeight="1" x14ac:dyDescent="0.25">
      <c r="A123" s="23"/>
      <c r="B123" s="20"/>
    </row>
    <row r="124" spans="1:2" ht="13.5" customHeight="1" x14ac:dyDescent="0.25">
      <c r="A124" s="23"/>
      <c r="B124" s="20"/>
    </row>
    <row r="125" spans="1:2" ht="13.5" customHeight="1" x14ac:dyDescent="0.25">
      <c r="A125" s="23"/>
      <c r="B125" s="20"/>
    </row>
    <row r="126" spans="1:2" ht="13.5" customHeight="1" x14ac:dyDescent="0.25">
      <c r="A126" s="23"/>
      <c r="B126" s="20"/>
    </row>
    <row r="127" spans="1:2" ht="13.5" customHeight="1" x14ac:dyDescent="0.25">
      <c r="A127" s="23"/>
      <c r="B127" s="20"/>
    </row>
    <row r="128" spans="1:2" ht="13.5" customHeight="1" x14ac:dyDescent="0.25">
      <c r="A128" s="23"/>
      <c r="B128" s="20"/>
    </row>
    <row r="129" spans="1:2" ht="13.5" customHeight="1" x14ac:dyDescent="0.25">
      <c r="A129" s="23"/>
      <c r="B129" s="20"/>
    </row>
    <row r="130" spans="1:2" ht="13.5" customHeight="1" x14ac:dyDescent="0.25">
      <c r="A130" s="23"/>
      <c r="B130" s="20"/>
    </row>
    <row r="131" spans="1:2" ht="13.5" customHeight="1" x14ac:dyDescent="0.25">
      <c r="A131" s="23"/>
      <c r="B131" s="20"/>
    </row>
    <row r="132" spans="1:2" ht="13.5" customHeight="1" x14ac:dyDescent="0.25">
      <c r="A132" s="23"/>
      <c r="B132" s="20"/>
    </row>
    <row r="133" spans="1:2" ht="13.5" customHeight="1" x14ac:dyDescent="0.25">
      <c r="A133" s="23"/>
      <c r="B133" s="20"/>
    </row>
    <row r="134" spans="1:2" ht="13.5" customHeight="1" x14ac:dyDescent="0.25">
      <c r="A134" s="23"/>
      <c r="B134" s="20"/>
    </row>
    <row r="135" spans="1:2" ht="13.5" customHeight="1" x14ac:dyDescent="0.25">
      <c r="A135" s="23"/>
      <c r="B135" s="20"/>
    </row>
    <row r="136" spans="1:2" ht="13.5" customHeight="1" x14ac:dyDescent="0.25">
      <c r="A136" s="23"/>
      <c r="B136" s="20"/>
    </row>
    <row r="137" spans="1:2" ht="13.5" customHeight="1" x14ac:dyDescent="0.25">
      <c r="A137" s="23"/>
      <c r="B137" s="20"/>
    </row>
    <row r="138" spans="1:2" ht="13.5" customHeight="1" x14ac:dyDescent="0.25">
      <c r="A138" s="23"/>
      <c r="B138" s="20"/>
    </row>
    <row r="139" spans="1:2" ht="13.5" customHeight="1" x14ac:dyDescent="0.25">
      <c r="A139" s="23"/>
      <c r="B139" s="20"/>
    </row>
    <row r="140" spans="1:2" ht="13.5" customHeight="1" x14ac:dyDescent="0.25">
      <c r="A140" s="23"/>
      <c r="B140" s="20"/>
    </row>
    <row r="141" spans="1:2" ht="13.5" customHeight="1" x14ac:dyDescent="0.25">
      <c r="A141" s="23"/>
      <c r="B141" s="20"/>
    </row>
    <row r="142" spans="1:2" ht="13.5" customHeight="1" x14ac:dyDescent="0.25">
      <c r="A142" s="23"/>
      <c r="B142" s="20"/>
    </row>
    <row r="143" spans="1:2" ht="13.5" customHeight="1" x14ac:dyDescent="0.25">
      <c r="A143" s="23"/>
      <c r="B143" s="20"/>
    </row>
    <row r="144" spans="1:2" ht="13.5" customHeight="1" x14ac:dyDescent="0.25">
      <c r="A144" s="23"/>
      <c r="B144" s="20"/>
    </row>
    <row r="145" spans="1:2" ht="13.5" customHeight="1" x14ac:dyDescent="0.25">
      <c r="A145" s="23"/>
      <c r="B145" s="20"/>
    </row>
    <row r="146" spans="1:2" ht="13.5" customHeight="1" x14ac:dyDescent="0.25">
      <c r="A146" s="23"/>
      <c r="B146" s="20"/>
    </row>
    <row r="147" spans="1:2" ht="13.5" customHeight="1" x14ac:dyDescent="0.25">
      <c r="A147" s="23"/>
      <c r="B147" s="20"/>
    </row>
    <row r="148" spans="1:2" ht="13.5" customHeight="1" x14ac:dyDescent="0.25">
      <c r="A148" s="23"/>
      <c r="B148" s="20"/>
    </row>
    <row r="149" spans="1:2" ht="13.5" customHeight="1" x14ac:dyDescent="0.25">
      <c r="A149" s="23"/>
      <c r="B149" s="20"/>
    </row>
    <row r="150" spans="1:2" ht="13.5" customHeight="1" x14ac:dyDescent="0.25">
      <c r="A150" s="23"/>
      <c r="B150" s="20"/>
    </row>
    <row r="151" spans="1:2" ht="13.5" customHeight="1" x14ac:dyDescent="0.25">
      <c r="A151" s="23"/>
      <c r="B151" s="20"/>
    </row>
    <row r="152" spans="1:2" ht="13.5" customHeight="1" x14ac:dyDescent="0.25">
      <c r="A152" s="23"/>
      <c r="B152" s="20"/>
    </row>
    <row r="153" spans="1:2" ht="13.5" customHeight="1" x14ac:dyDescent="0.25">
      <c r="A153" s="23"/>
      <c r="B153" s="20"/>
    </row>
    <row r="154" spans="1:2" ht="13.5" customHeight="1" x14ac:dyDescent="0.25">
      <c r="A154" s="23"/>
      <c r="B154" s="20"/>
    </row>
    <row r="155" spans="1:2" ht="13.5" customHeight="1" x14ac:dyDescent="0.25">
      <c r="A155" s="23"/>
      <c r="B155" s="20"/>
    </row>
    <row r="156" spans="1:2" ht="13.5" customHeight="1" x14ac:dyDescent="0.25">
      <c r="A156" s="23"/>
      <c r="B156" s="20"/>
    </row>
    <row r="157" spans="1:2" ht="13.5" customHeight="1" x14ac:dyDescent="0.25">
      <c r="A157" s="23"/>
      <c r="B157" s="20"/>
    </row>
    <row r="158" spans="1:2" ht="13.5" customHeight="1" x14ac:dyDescent="0.25">
      <c r="A158" s="23"/>
      <c r="B158" s="20"/>
    </row>
    <row r="159" spans="1:2" ht="13.5" customHeight="1" x14ac:dyDescent="0.25">
      <c r="A159" s="23"/>
      <c r="B159" s="20"/>
    </row>
    <row r="160" spans="1:2" ht="13.5" customHeight="1" x14ac:dyDescent="0.25">
      <c r="A160" s="23"/>
      <c r="B160" s="20"/>
    </row>
    <row r="161" spans="1:2" ht="13.5" customHeight="1" x14ac:dyDescent="0.25">
      <c r="A161" s="23"/>
      <c r="B161" s="20"/>
    </row>
    <row r="162" spans="1:2" ht="13.5" customHeight="1" x14ac:dyDescent="0.25">
      <c r="A162" s="23"/>
      <c r="B162" s="20"/>
    </row>
    <row r="163" spans="1:2" ht="13.5" customHeight="1" x14ac:dyDescent="0.25">
      <c r="A163" s="23"/>
      <c r="B163" s="20"/>
    </row>
    <row r="164" spans="1:2" ht="13.5" customHeight="1" x14ac:dyDescent="0.25">
      <c r="A164" s="23"/>
      <c r="B164" s="20"/>
    </row>
    <row r="165" spans="1:2" ht="13.5" customHeight="1" x14ac:dyDescent="0.25">
      <c r="A165" s="23"/>
      <c r="B165" s="20"/>
    </row>
    <row r="166" spans="1:2" ht="13.5" customHeight="1" x14ac:dyDescent="0.25">
      <c r="A166" s="23"/>
      <c r="B166" s="20"/>
    </row>
    <row r="167" spans="1:2" ht="13.5" customHeight="1" x14ac:dyDescent="0.25">
      <c r="A167" s="23"/>
      <c r="B167" s="20"/>
    </row>
    <row r="168" spans="1:2" ht="13.5" customHeight="1" x14ac:dyDescent="0.25">
      <c r="A168" s="23"/>
      <c r="B168" s="20"/>
    </row>
    <row r="169" spans="1:2" ht="13.5" customHeight="1" x14ac:dyDescent="0.25">
      <c r="A169" s="23"/>
      <c r="B169" s="20"/>
    </row>
    <row r="170" spans="1:2" ht="13.5" customHeight="1" x14ac:dyDescent="0.25">
      <c r="A170" s="23"/>
      <c r="B170" s="20"/>
    </row>
    <row r="171" spans="1:2" ht="13.5" customHeight="1" x14ac:dyDescent="0.25">
      <c r="A171" s="23"/>
      <c r="B171" s="20"/>
    </row>
    <row r="172" spans="1:2" ht="13.5" customHeight="1" x14ac:dyDescent="0.25">
      <c r="A172" s="23"/>
      <c r="B172" s="20"/>
    </row>
    <row r="173" spans="1:2" ht="13.5" customHeight="1" x14ac:dyDescent="0.25">
      <c r="A173" s="23"/>
      <c r="B173" s="20"/>
    </row>
    <row r="174" spans="1:2" ht="13.5" customHeight="1" x14ac:dyDescent="0.25">
      <c r="A174" s="23"/>
      <c r="B174" s="20"/>
    </row>
    <row r="175" spans="1:2" ht="13.5" customHeight="1" x14ac:dyDescent="0.25">
      <c r="A175" s="23"/>
      <c r="B175" s="20"/>
    </row>
    <row r="176" spans="1:2" ht="13.5" customHeight="1" x14ac:dyDescent="0.25">
      <c r="A176" s="23"/>
      <c r="B176" s="20"/>
    </row>
    <row r="177" spans="1:2" ht="13.5" customHeight="1" x14ac:dyDescent="0.25">
      <c r="A177" s="23"/>
      <c r="B177" s="20"/>
    </row>
    <row r="178" spans="1:2" ht="13.5" customHeight="1" x14ac:dyDescent="0.25">
      <c r="A178" s="23"/>
      <c r="B178" s="20"/>
    </row>
    <row r="179" spans="1:2" ht="13.5" customHeight="1" x14ac:dyDescent="0.25">
      <c r="A179" s="23"/>
      <c r="B179" s="20"/>
    </row>
    <row r="180" spans="1:2" ht="13.5" customHeight="1" x14ac:dyDescent="0.25">
      <c r="A180" s="23"/>
      <c r="B180" s="20"/>
    </row>
    <row r="181" spans="1:2" ht="13.5" customHeight="1" x14ac:dyDescent="0.25">
      <c r="A181" s="23"/>
      <c r="B181" s="20"/>
    </row>
    <row r="182" spans="1:2" ht="13.5" customHeight="1" x14ac:dyDescent="0.25">
      <c r="A182" s="23"/>
      <c r="B182" s="20"/>
    </row>
    <row r="183" spans="1:2" ht="13.5" customHeight="1" x14ac:dyDescent="0.25">
      <c r="A183" s="23"/>
      <c r="B183" s="20"/>
    </row>
    <row r="184" spans="1:2" ht="13.5" customHeight="1" x14ac:dyDescent="0.25">
      <c r="A184" s="23"/>
      <c r="B184" s="20"/>
    </row>
    <row r="185" spans="1:2" ht="13.5" customHeight="1" x14ac:dyDescent="0.25">
      <c r="A185" s="23"/>
      <c r="B185" s="20"/>
    </row>
    <row r="186" spans="1:2" ht="13.5" customHeight="1" x14ac:dyDescent="0.25">
      <c r="A186" s="23"/>
      <c r="B186" s="20"/>
    </row>
    <row r="187" spans="1:2" ht="13.5" customHeight="1" x14ac:dyDescent="0.25">
      <c r="A187" s="23"/>
      <c r="B187" s="20"/>
    </row>
    <row r="188" spans="1:2" ht="13.5" customHeight="1" x14ac:dyDescent="0.25">
      <c r="A188" s="23"/>
      <c r="B188" s="20"/>
    </row>
    <row r="189" spans="1:2" ht="13.5" customHeight="1" x14ac:dyDescent="0.25">
      <c r="A189" s="23"/>
      <c r="B189" s="20"/>
    </row>
    <row r="190" spans="1:2" ht="13.5" customHeight="1" x14ac:dyDescent="0.25">
      <c r="A190" s="23"/>
      <c r="B190" s="20"/>
    </row>
    <row r="191" spans="1:2" ht="13.5" customHeight="1" x14ac:dyDescent="0.25">
      <c r="A191" s="23"/>
      <c r="B191" s="20"/>
    </row>
    <row r="192" spans="1:2" ht="13.5" customHeight="1" x14ac:dyDescent="0.25">
      <c r="A192" s="23"/>
      <c r="B192" s="20"/>
    </row>
    <row r="193" spans="1:2" ht="13.5" customHeight="1" x14ac:dyDescent="0.25">
      <c r="A193" s="23"/>
      <c r="B193" s="20"/>
    </row>
    <row r="194" spans="1:2" ht="13.5" customHeight="1" x14ac:dyDescent="0.25">
      <c r="A194" s="23"/>
      <c r="B194" s="20"/>
    </row>
    <row r="195" spans="1:2" ht="13.5" customHeight="1" x14ac:dyDescent="0.25">
      <c r="A195" s="23"/>
      <c r="B195" s="20"/>
    </row>
    <row r="196" spans="1:2" ht="13.5" customHeight="1" x14ac:dyDescent="0.25">
      <c r="A196" s="23"/>
      <c r="B196" s="20"/>
    </row>
    <row r="197" spans="1:2" ht="13.5" customHeight="1" x14ac:dyDescent="0.25">
      <c r="A197" s="23"/>
      <c r="B197" s="20"/>
    </row>
    <row r="198" spans="1:2" ht="13.5" customHeight="1" x14ac:dyDescent="0.25">
      <c r="A198" s="23"/>
      <c r="B198" s="20"/>
    </row>
    <row r="199" spans="1:2" ht="13.5" customHeight="1" x14ac:dyDescent="0.25">
      <c r="A199" s="23"/>
      <c r="B199" s="20"/>
    </row>
    <row r="200" spans="1:2" ht="13.5" customHeight="1" x14ac:dyDescent="0.25">
      <c r="A200" s="23"/>
      <c r="B200" s="20"/>
    </row>
    <row r="201" spans="1:2" ht="13.5" customHeight="1" x14ac:dyDescent="0.25">
      <c r="A201" s="23"/>
      <c r="B201" s="20"/>
    </row>
    <row r="202" spans="1:2" ht="13.5" customHeight="1" x14ac:dyDescent="0.25">
      <c r="A202" s="23"/>
      <c r="B202" s="20"/>
    </row>
    <row r="203" spans="1:2" ht="13.5" customHeight="1" x14ac:dyDescent="0.25">
      <c r="A203" s="23"/>
      <c r="B203" s="20"/>
    </row>
    <row r="204" spans="1:2" ht="13.5" customHeight="1" x14ac:dyDescent="0.25">
      <c r="A204" s="23"/>
      <c r="B204" s="20"/>
    </row>
    <row r="205" spans="1:2" ht="13.5" customHeight="1" x14ac:dyDescent="0.25">
      <c r="A205" s="23"/>
      <c r="B205" s="20"/>
    </row>
    <row r="206" spans="1:2" ht="13.5" customHeight="1" x14ac:dyDescent="0.25">
      <c r="A206" s="23"/>
      <c r="B206" s="20"/>
    </row>
    <row r="207" spans="1:2" ht="13.5" customHeight="1" x14ac:dyDescent="0.25">
      <c r="A207" s="23"/>
      <c r="B207" s="20"/>
    </row>
    <row r="208" spans="1:2" ht="13.5" customHeight="1" x14ac:dyDescent="0.25">
      <c r="A208" s="23"/>
      <c r="B208" s="20"/>
    </row>
    <row r="209" spans="1:2" ht="13.5" customHeight="1" x14ac:dyDescent="0.25">
      <c r="A209" s="23"/>
      <c r="B209" s="20"/>
    </row>
    <row r="210" spans="1:2" ht="13.5" customHeight="1" x14ac:dyDescent="0.25">
      <c r="A210" s="23"/>
      <c r="B210" s="20"/>
    </row>
    <row r="211" spans="1:2" ht="13.5" customHeight="1" x14ac:dyDescent="0.25">
      <c r="A211" s="23"/>
      <c r="B211" s="20"/>
    </row>
    <row r="212" spans="1:2" ht="13.5" customHeight="1" x14ac:dyDescent="0.25">
      <c r="A212" s="23"/>
      <c r="B212" s="20"/>
    </row>
    <row r="213" spans="1:2" ht="13.5" customHeight="1" x14ac:dyDescent="0.25">
      <c r="A213" s="23"/>
      <c r="B213" s="20"/>
    </row>
    <row r="214" spans="1:2" ht="13.5" customHeight="1" x14ac:dyDescent="0.25">
      <c r="A214" s="23"/>
      <c r="B214" s="20"/>
    </row>
    <row r="215" spans="1:2" ht="13.5" customHeight="1" x14ac:dyDescent="0.25">
      <c r="A215" s="23"/>
      <c r="B215" s="20"/>
    </row>
    <row r="216" spans="1:2" ht="13.5" customHeight="1" x14ac:dyDescent="0.25">
      <c r="A216" s="23"/>
      <c r="B216" s="20"/>
    </row>
    <row r="217" spans="1:2" ht="13.5" customHeight="1" x14ac:dyDescent="0.25">
      <c r="A217" s="23"/>
      <c r="B217" s="20"/>
    </row>
    <row r="218" spans="1:2" ht="13.5" customHeight="1" x14ac:dyDescent="0.25">
      <c r="A218" s="23"/>
      <c r="B218" s="20"/>
    </row>
    <row r="219" spans="1:2" ht="13.5" customHeight="1" x14ac:dyDescent="0.25">
      <c r="A219" s="23"/>
      <c r="B219" s="20"/>
    </row>
    <row r="220" spans="1:2" ht="13.5" customHeight="1" x14ac:dyDescent="0.25">
      <c r="A220" s="23"/>
      <c r="B220" s="20"/>
    </row>
    <row r="221" spans="1:2" ht="13.5" customHeight="1" x14ac:dyDescent="0.25">
      <c r="A221" s="23"/>
      <c r="B221" s="20"/>
    </row>
    <row r="222" spans="1:2" ht="13.5" customHeight="1" x14ac:dyDescent="0.25">
      <c r="A222" s="23"/>
      <c r="B222" s="20"/>
    </row>
    <row r="223" spans="1:2" ht="13.5" customHeight="1" x14ac:dyDescent="0.25">
      <c r="A223" s="23"/>
      <c r="B223" s="20"/>
    </row>
    <row r="224" spans="1:2" ht="13.5" customHeight="1" x14ac:dyDescent="0.25">
      <c r="A224" s="23"/>
      <c r="B224" s="20"/>
    </row>
    <row r="225" spans="1:2" ht="13.5" customHeight="1" x14ac:dyDescent="0.25">
      <c r="A225" s="23"/>
      <c r="B225" s="20"/>
    </row>
    <row r="226" spans="1:2" ht="13.5" customHeight="1" x14ac:dyDescent="0.25">
      <c r="A226" s="23"/>
      <c r="B226" s="20"/>
    </row>
    <row r="227" spans="1:2" ht="13.5" customHeight="1" x14ac:dyDescent="0.25">
      <c r="A227" s="23"/>
      <c r="B227" s="20"/>
    </row>
    <row r="228" spans="1:2" ht="13.5" customHeight="1" x14ac:dyDescent="0.25">
      <c r="A228" s="23"/>
      <c r="B228" s="20"/>
    </row>
    <row r="229" spans="1:2" ht="13.5" customHeight="1" x14ac:dyDescent="0.25">
      <c r="A229" s="23"/>
      <c r="B229" s="20"/>
    </row>
    <row r="230" spans="1:2" ht="13.5" customHeight="1" x14ac:dyDescent="0.25">
      <c r="A230" s="23"/>
      <c r="B230" s="20"/>
    </row>
    <row r="231" spans="1:2" ht="13.5" customHeight="1" x14ac:dyDescent="0.25">
      <c r="A231" s="23"/>
      <c r="B231" s="20"/>
    </row>
    <row r="232" spans="1:2" ht="13.5" customHeight="1" x14ac:dyDescent="0.25">
      <c r="A232" s="23"/>
      <c r="B232" s="20"/>
    </row>
    <row r="233" spans="1:2" ht="13.5" customHeight="1" x14ac:dyDescent="0.25">
      <c r="A233" s="23"/>
      <c r="B233" s="20"/>
    </row>
    <row r="234" spans="1:2" ht="13.5" customHeight="1" x14ac:dyDescent="0.25">
      <c r="A234" s="23"/>
      <c r="B234" s="20"/>
    </row>
    <row r="235" spans="1:2" ht="13.5" customHeight="1" x14ac:dyDescent="0.25">
      <c r="A235" s="23"/>
      <c r="B235" s="20"/>
    </row>
    <row r="236" spans="1:2" ht="13.5" customHeight="1" x14ac:dyDescent="0.25">
      <c r="A236" s="23"/>
      <c r="B236" s="20"/>
    </row>
    <row r="237" spans="1:2" ht="13.5" customHeight="1" x14ac:dyDescent="0.25">
      <c r="A237" s="23"/>
      <c r="B237" s="20"/>
    </row>
    <row r="238" spans="1:2" ht="13.5" customHeight="1" x14ac:dyDescent="0.25">
      <c r="A238" s="23"/>
      <c r="B238" s="20"/>
    </row>
    <row r="239" spans="1:2" ht="13.5" customHeight="1" x14ac:dyDescent="0.25">
      <c r="A239" s="23"/>
      <c r="B239" s="20"/>
    </row>
    <row r="240" spans="1:2" ht="13.5" customHeight="1" x14ac:dyDescent="0.25">
      <c r="A240" s="23"/>
      <c r="B240" s="20"/>
    </row>
    <row r="241" spans="1:2" ht="13.5" customHeight="1" x14ac:dyDescent="0.25">
      <c r="A241" s="23"/>
      <c r="B241" s="20"/>
    </row>
    <row r="242" spans="1:2" ht="13.5" customHeight="1" x14ac:dyDescent="0.25">
      <c r="A242" s="23"/>
      <c r="B242" s="20"/>
    </row>
    <row r="243" spans="1:2" ht="13.5" customHeight="1" x14ac:dyDescent="0.25">
      <c r="A243" s="23"/>
      <c r="B243" s="20"/>
    </row>
    <row r="244" spans="1:2" ht="13.5" customHeight="1" x14ac:dyDescent="0.25">
      <c r="A244" s="23"/>
      <c r="B244" s="20"/>
    </row>
    <row r="245" spans="1:2" ht="13.5" customHeight="1" x14ac:dyDescent="0.25">
      <c r="A245" s="23"/>
      <c r="B245" s="20"/>
    </row>
    <row r="246" spans="1:2" ht="13.5" customHeight="1" x14ac:dyDescent="0.25">
      <c r="A246" s="23"/>
      <c r="B246" s="20"/>
    </row>
    <row r="247" spans="1:2" ht="13.5" customHeight="1" x14ac:dyDescent="0.25">
      <c r="A247" s="23"/>
      <c r="B247" s="20"/>
    </row>
    <row r="248" spans="1:2" ht="13.5" customHeight="1" x14ac:dyDescent="0.25">
      <c r="A248" s="23"/>
      <c r="B248" s="20"/>
    </row>
    <row r="249" spans="1:2" ht="13.5" customHeight="1" x14ac:dyDescent="0.25">
      <c r="A249" s="23"/>
      <c r="B249" s="20"/>
    </row>
    <row r="250" spans="1:2" ht="13.5" customHeight="1" x14ac:dyDescent="0.25">
      <c r="A250" s="23"/>
      <c r="B250" s="20"/>
    </row>
    <row r="251" spans="1:2" ht="13.5" customHeight="1" x14ac:dyDescent="0.25">
      <c r="A251" s="23"/>
      <c r="B251" s="20"/>
    </row>
    <row r="252" spans="1:2" ht="13.5" customHeight="1" x14ac:dyDescent="0.25">
      <c r="A252" s="23"/>
      <c r="B252" s="20"/>
    </row>
    <row r="253" spans="1:2" ht="13.5" customHeight="1" x14ac:dyDescent="0.25">
      <c r="A253" s="23"/>
      <c r="B253" s="20"/>
    </row>
    <row r="254" spans="1:2" ht="13.5" customHeight="1" x14ac:dyDescent="0.25">
      <c r="A254" s="23"/>
      <c r="B254" s="20"/>
    </row>
    <row r="255" spans="1:2" ht="13.5" customHeight="1" x14ac:dyDescent="0.25">
      <c r="A255" s="23"/>
      <c r="B255" s="20"/>
    </row>
    <row r="256" spans="1:2" ht="13.5" customHeight="1" x14ac:dyDescent="0.25">
      <c r="A256" s="23"/>
      <c r="B256" s="20"/>
    </row>
    <row r="257" spans="1:2" ht="13.5" customHeight="1" x14ac:dyDescent="0.25">
      <c r="A257" s="23"/>
      <c r="B257" s="20"/>
    </row>
    <row r="258" spans="1:2" ht="13.5" customHeight="1" x14ac:dyDescent="0.25">
      <c r="A258" s="23"/>
      <c r="B258" s="20"/>
    </row>
    <row r="259" spans="1:2" ht="13.5" customHeight="1" x14ac:dyDescent="0.25">
      <c r="A259" s="23"/>
      <c r="B259" s="20"/>
    </row>
    <row r="260" spans="1:2" ht="13.5" customHeight="1" x14ac:dyDescent="0.25">
      <c r="A260" s="23"/>
      <c r="B260" s="20"/>
    </row>
    <row r="261" spans="1:2" ht="13.5" customHeight="1" x14ac:dyDescent="0.25">
      <c r="A261" s="23"/>
      <c r="B261" s="20"/>
    </row>
    <row r="262" spans="1:2" ht="13.5" customHeight="1" x14ac:dyDescent="0.25">
      <c r="A262" s="23"/>
      <c r="B262" s="20"/>
    </row>
    <row r="263" spans="1:2" ht="13.5" customHeight="1" x14ac:dyDescent="0.25">
      <c r="A263" s="23"/>
      <c r="B263" s="20"/>
    </row>
    <row r="264" spans="1:2" ht="13.5" customHeight="1" x14ac:dyDescent="0.25">
      <c r="A264" s="23"/>
      <c r="B264" s="20"/>
    </row>
    <row r="265" spans="1:2" ht="13.5" customHeight="1" x14ac:dyDescent="0.25">
      <c r="A265" s="23"/>
      <c r="B265" s="20"/>
    </row>
    <row r="266" spans="1:2" ht="13.5" customHeight="1" x14ac:dyDescent="0.25">
      <c r="A266" s="23"/>
      <c r="B266" s="20"/>
    </row>
    <row r="267" spans="1:2" ht="13.5" customHeight="1" x14ac:dyDescent="0.25">
      <c r="A267" s="23"/>
      <c r="B267" s="20"/>
    </row>
    <row r="268" spans="1:2" ht="13.5" customHeight="1" x14ac:dyDescent="0.25">
      <c r="A268" s="23"/>
      <c r="B268" s="20"/>
    </row>
    <row r="269" spans="1:2" ht="13.5" customHeight="1" x14ac:dyDescent="0.25">
      <c r="A269" s="23"/>
      <c r="B269" s="20"/>
    </row>
    <row r="270" spans="1:2" ht="13.5" customHeight="1" x14ac:dyDescent="0.25">
      <c r="A270" s="23"/>
      <c r="B270" s="20"/>
    </row>
    <row r="271" spans="1:2" ht="13.5" customHeight="1" x14ac:dyDescent="0.25">
      <c r="A271" s="23"/>
      <c r="B271" s="20"/>
    </row>
    <row r="272" spans="1:2" ht="13.5" customHeight="1" x14ac:dyDescent="0.25">
      <c r="A272" s="23"/>
      <c r="B272" s="20"/>
    </row>
    <row r="273" spans="1:2" ht="13.5" customHeight="1" x14ac:dyDescent="0.25">
      <c r="A273" s="23"/>
      <c r="B273" s="20"/>
    </row>
    <row r="274" spans="1:2" ht="13.5" customHeight="1" x14ac:dyDescent="0.25">
      <c r="A274" s="23"/>
      <c r="B274" s="20"/>
    </row>
    <row r="275" spans="1:2" ht="13.5" customHeight="1" x14ac:dyDescent="0.25">
      <c r="A275" s="23"/>
      <c r="B275" s="20"/>
    </row>
    <row r="276" spans="1:2" ht="13.5" customHeight="1" x14ac:dyDescent="0.25">
      <c r="A276" s="23"/>
      <c r="B276" s="20"/>
    </row>
    <row r="277" spans="1:2" ht="13.5" customHeight="1" x14ac:dyDescent="0.25">
      <c r="A277" s="23"/>
      <c r="B277" s="20"/>
    </row>
    <row r="278" spans="1:2" ht="13.5" customHeight="1" x14ac:dyDescent="0.25">
      <c r="A278" s="23"/>
      <c r="B278" s="20"/>
    </row>
    <row r="279" spans="1:2" ht="13.5" customHeight="1" x14ac:dyDescent="0.25">
      <c r="A279" s="23"/>
      <c r="B279" s="20"/>
    </row>
    <row r="280" spans="1:2" ht="13.5" customHeight="1" x14ac:dyDescent="0.25">
      <c r="A280" s="23"/>
      <c r="B280" s="20"/>
    </row>
    <row r="281" spans="1:2" ht="13.5" customHeight="1" x14ac:dyDescent="0.25">
      <c r="A281" s="23"/>
      <c r="B281" s="20"/>
    </row>
    <row r="282" spans="1:2" ht="13.5" customHeight="1" x14ac:dyDescent="0.25">
      <c r="A282" s="23"/>
      <c r="B282" s="20"/>
    </row>
    <row r="283" spans="1:2" ht="13.5" customHeight="1" x14ac:dyDescent="0.25">
      <c r="A283" s="23"/>
      <c r="B283" s="20"/>
    </row>
    <row r="284" spans="1:2" ht="13.5" customHeight="1" x14ac:dyDescent="0.25">
      <c r="A284" s="23"/>
      <c r="B284" s="20"/>
    </row>
    <row r="285" spans="1:2" ht="13.5" customHeight="1" x14ac:dyDescent="0.25">
      <c r="A285" s="23"/>
      <c r="B285" s="20"/>
    </row>
    <row r="286" spans="1:2" ht="13.5" customHeight="1" x14ac:dyDescent="0.25">
      <c r="A286" s="23"/>
      <c r="B286" s="20"/>
    </row>
    <row r="287" spans="1:2" ht="13.5" customHeight="1" x14ac:dyDescent="0.25">
      <c r="A287" s="23"/>
      <c r="B287" s="20"/>
    </row>
    <row r="288" spans="1:2" ht="13.5" customHeight="1" x14ac:dyDescent="0.25">
      <c r="A288" s="23"/>
      <c r="B288" s="20"/>
    </row>
    <row r="289" spans="1:2" ht="13.5" customHeight="1" x14ac:dyDescent="0.25">
      <c r="A289" s="23"/>
      <c r="B289" s="20"/>
    </row>
    <row r="290" spans="1:2" ht="13.5" customHeight="1" x14ac:dyDescent="0.25">
      <c r="A290" s="23"/>
      <c r="B290" s="20"/>
    </row>
    <row r="291" spans="1:2" ht="13.5" customHeight="1" x14ac:dyDescent="0.25">
      <c r="A291" s="23"/>
      <c r="B291" s="20"/>
    </row>
    <row r="292" spans="1:2" ht="13.5" customHeight="1" x14ac:dyDescent="0.25">
      <c r="A292" s="23"/>
      <c r="B292" s="20"/>
    </row>
    <row r="293" spans="1:2" ht="13.5" customHeight="1" x14ac:dyDescent="0.25">
      <c r="A293" s="23"/>
      <c r="B293" s="20"/>
    </row>
    <row r="294" spans="1:2" ht="13.5" customHeight="1" x14ac:dyDescent="0.25">
      <c r="A294" s="23"/>
      <c r="B294" s="20"/>
    </row>
    <row r="295" spans="1:2" ht="13.5" customHeight="1" x14ac:dyDescent="0.25">
      <c r="A295" s="23"/>
      <c r="B295" s="20"/>
    </row>
    <row r="296" spans="1:2" ht="13.5" customHeight="1" x14ac:dyDescent="0.25">
      <c r="A296" s="23"/>
      <c r="B296" s="20"/>
    </row>
    <row r="297" spans="1:2" ht="13.5" customHeight="1" x14ac:dyDescent="0.25">
      <c r="A297" s="23"/>
      <c r="B297" s="20"/>
    </row>
    <row r="298" spans="1:2" ht="13.5" customHeight="1" x14ac:dyDescent="0.25">
      <c r="A298" s="23"/>
      <c r="B298" s="20"/>
    </row>
    <row r="299" spans="1:2" ht="13.5" customHeight="1" x14ac:dyDescent="0.25">
      <c r="A299" s="23"/>
      <c r="B299" s="20"/>
    </row>
    <row r="300" spans="1:2" ht="13.5" customHeight="1" x14ac:dyDescent="0.25">
      <c r="A300" s="23"/>
      <c r="B300" s="20"/>
    </row>
    <row r="301" spans="1:2" ht="13.5" customHeight="1" x14ac:dyDescent="0.25">
      <c r="A301" s="23"/>
      <c r="B301" s="20"/>
    </row>
    <row r="302" spans="1:2" ht="13.5" customHeight="1" x14ac:dyDescent="0.25">
      <c r="A302" s="23"/>
      <c r="B302" s="20"/>
    </row>
    <row r="303" spans="1:2" ht="13.5" customHeight="1" x14ac:dyDescent="0.25">
      <c r="A303" s="23"/>
      <c r="B303" s="20"/>
    </row>
    <row r="304" spans="1:2" ht="13.5" customHeight="1" x14ac:dyDescent="0.25">
      <c r="A304" s="23"/>
      <c r="B304" s="20"/>
    </row>
    <row r="305" spans="1:2" ht="13.5" customHeight="1" x14ac:dyDescent="0.25">
      <c r="A305" s="23"/>
      <c r="B305" s="20"/>
    </row>
    <row r="306" spans="1:2" ht="13.5" customHeight="1" x14ac:dyDescent="0.25">
      <c r="A306" s="23"/>
      <c r="B306" s="20"/>
    </row>
    <row r="307" spans="1:2" ht="13.5" customHeight="1" x14ac:dyDescent="0.25">
      <c r="A307" s="23"/>
      <c r="B307" s="20"/>
    </row>
    <row r="308" spans="1:2" ht="13.5" customHeight="1" x14ac:dyDescent="0.25">
      <c r="A308" s="23"/>
      <c r="B308" s="20"/>
    </row>
    <row r="309" spans="1:2" ht="13.5" customHeight="1" x14ac:dyDescent="0.25">
      <c r="A309" s="23"/>
      <c r="B309" s="20"/>
    </row>
    <row r="310" spans="1:2" ht="13.5" customHeight="1" x14ac:dyDescent="0.25">
      <c r="A310" s="23"/>
      <c r="B310" s="20"/>
    </row>
    <row r="311" spans="1:2" ht="13.5" customHeight="1" x14ac:dyDescent="0.25">
      <c r="A311" s="23"/>
      <c r="B311" s="20"/>
    </row>
    <row r="312" spans="1:2" ht="13.5" customHeight="1" x14ac:dyDescent="0.25">
      <c r="A312" s="23"/>
      <c r="B312" s="20"/>
    </row>
    <row r="313" spans="1:2" ht="13.5" customHeight="1" x14ac:dyDescent="0.25">
      <c r="A313" s="23"/>
      <c r="B313" s="20"/>
    </row>
    <row r="314" spans="1:2" ht="13.5" customHeight="1" x14ac:dyDescent="0.25">
      <c r="A314" s="23"/>
      <c r="B314" s="20"/>
    </row>
    <row r="315" spans="1:2" ht="13.5" customHeight="1" x14ac:dyDescent="0.25">
      <c r="A315" s="23"/>
      <c r="B315" s="20"/>
    </row>
    <row r="316" spans="1:2" ht="13.5" customHeight="1" x14ac:dyDescent="0.25">
      <c r="A316" s="23"/>
      <c r="B316" s="20"/>
    </row>
    <row r="317" spans="1:2" ht="13.5" customHeight="1" x14ac:dyDescent="0.25">
      <c r="A317" s="23"/>
      <c r="B317" s="20"/>
    </row>
    <row r="318" spans="1:2" ht="13.5" customHeight="1" x14ac:dyDescent="0.25">
      <c r="A318" s="23"/>
      <c r="B318" s="20"/>
    </row>
    <row r="319" spans="1:2" ht="13.5" customHeight="1" x14ac:dyDescent="0.25">
      <c r="A319" s="23"/>
      <c r="B319" s="20"/>
    </row>
    <row r="320" spans="1:2" ht="13.5" customHeight="1" x14ac:dyDescent="0.25">
      <c r="A320" s="23"/>
      <c r="B320" s="20"/>
    </row>
    <row r="321" spans="1:2" ht="13.5" customHeight="1" x14ac:dyDescent="0.25">
      <c r="A321" s="23"/>
      <c r="B321" s="20"/>
    </row>
    <row r="322" spans="1:2" ht="13.5" customHeight="1" x14ac:dyDescent="0.25">
      <c r="A322" s="23"/>
      <c r="B322" s="20"/>
    </row>
    <row r="323" spans="1:2" ht="13.5" customHeight="1" x14ac:dyDescent="0.25">
      <c r="A323" s="23"/>
      <c r="B323" s="20"/>
    </row>
    <row r="324" spans="1:2" ht="13.5" customHeight="1" x14ac:dyDescent="0.25">
      <c r="A324" s="23"/>
      <c r="B324" s="20"/>
    </row>
    <row r="325" spans="1:2" ht="13.5" customHeight="1" x14ac:dyDescent="0.25">
      <c r="A325" s="23"/>
      <c r="B325" s="20"/>
    </row>
    <row r="326" spans="1:2" ht="13.5" customHeight="1" x14ac:dyDescent="0.25">
      <c r="A326" s="23"/>
      <c r="B326" s="20"/>
    </row>
    <row r="327" spans="1:2" ht="13.5" customHeight="1" x14ac:dyDescent="0.25">
      <c r="A327" s="23"/>
      <c r="B327" s="20"/>
    </row>
    <row r="328" spans="1:2" ht="13.5" customHeight="1" x14ac:dyDescent="0.25">
      <c r="A328" s="23"/>
      <c r="B328" s="20"/>
    </row>
    <row r="329" spans="1:2" ht="13.5" customHeight="1" x14ac:dyDescent="0.25">
      <c r="A329" s="23"/>
      <c r="B329" s="20"/>
    </row>
    <row r="330" spans="1:2" ht="13.5" customHeight="1" x14ac:dyDescent="0.25">
      <c r="A330" s="23"/>
      <c r="B330" s="20"/>
    </row>
    <row r="331" spans="1:2" ht="13.5" customHeight="1" x14ac:dyDescent="0.25">
      <c r="A331" s="23"/>
      <c r="B331" s="20"/>
    </row>
    <row r="332" spans="1:2" ht="13.5" customHeight="1" x14ac:dyDescent="0.25">
      <c r="A332" s="23"/>
      <c r="B332" s="20"/>
    </row>
    <row r="333" spans="1:2" ht="13.5" customHeight="1" x14ac:dyDescent="0.25">
      <c r="A333" s="23"/>
      <c r="B333" s="20"/>
    </row>
    <row r="334" spans="1:2" ht="13.5" customHeight="1" x14ac:dyDescent="0.25">
      <c r="A334" s="23"/>
      <c r="B334" s="20"/>
    </row>
    <row r="335" spans="1:2" ht="13.5" customHeight="1" x14ac:dyDescent="0.25">
      <c r="A335" s="23"/>
      <c r="B335" s="20"/>
    </row>
    <row r="336" spans="1:2" ht="13.5" customHeight="1" x14ac:dyDescent="0.25">
      <c r="A336" s="23"/>
      <c r="B336" s="20"/>
    </row>
    <row r="337" spans="1:2" ht="13.5" customHeight="1" x14ac:dyDescent="0.25">
      <c r="A337" s="23"/>
      <c r="B337" s="20"/>
    </row>
    <row r="338" spans="1:2" ht="13.5" customHeight="1" x14ac:dyDescent="0.25">
      <c r="A338" s="23"/>
      <c r="B338" s="20"/>
    </row>
    <row r="339" spans="1:2" ht="13.5" customHeight="1" x14ac:dyDescent="0.25">
      <c r="A339" s="23"/>
      <c r="B339" s="20"/>
    </row>
    <row r="340" spans="1:2" ht="13.5" customHeight="1" x14ac:dyDescent="0.25">
      <c r="A340" s="23"/>
      <c r="B340" s="20"/>
    </row>
    <row r="341" spans="1:2" ht="13.5" customHeight="1" x14ac:dyDescent="0.25">
      <c r="A341" s="23"/>
      <c r="B341" s="20"/>
    </row>
    <row r="342" spans="1:2" ht="13.5" customHeight="1" x14ac:dyDescent="0.25">
      <c r="A342" s="23"/>
      <c r="B342" s="20"/>
    </row>
    <row r="343" spans="1:2" ht="13.5" customHeight="1" x14ac:dyDescent="0.25">
      <c r="A343" s="23"/>
      <c r="B343" s="20"/>
    </row>
    <row r="344" spans="1:2" ht="13.5" customHeight="1" x14ac:dyDescent="0.25">
      <c r="A344" s="23"/>
      <c r="B344" s="20"/>
    </row>
    <row r="345" spans="1:2" ht="13.5" customHeight="1" x14ac:dyDescent="0.25">
      <c r="A345" s="23"/>
      <c r="B345" s="20"/>
    </row>
    <row r="346" spans="1:2" ht="13.5" customHeight="1" x14ac:dyDescent="0.25">
      <c r="A346" s="23"/>
      <c r="B346" s="20"/>
    </row>
    <row r="347" spans="1:2" ht="13.5" customHeight="1" x14ac:dyDescent="0.25">
      <c r="A347" s="23"/>
      <c r="B347" s="20"/>
    </row>
    <row r="348" spans="1:2" ht="13.5" customHeight="1" x14ac:dyDescent="0.25">
      <c r="A348" s="23"/>
      <c r="B348" s="20"/>
    </row>
    <row r="349" spans="1:2" ht="13.5" customHeight="1" x14ac:dyDescent="0.25">
      <c r="A349" s="23"/>
      <c r="B349" s="20"/>
    </row>
    <row r="350" spans="1:2" ht="13.5" customHeight="1" x14ac:dyDescent="0.25">
      <c r="A350" s="23"/>
      <c r="B350" s="20"/>
    </row>
    <row r="351" spans="1:2" ht="13.5" customHeight="1" x14ac:dyDescent="0.25">
      <c r="A351" s="23"/>
      <c r="B351" s="20"/>
    </row>
    <row r="352" spans="1:2" ht="13.5" customHeight="1" x14ac:dyDescent="0.25">
      <c r="A352" s="23"/>
      <c r="B352" s="20"/>
    </row>
    <row r="353" spans="1:2" ht="13.5" customHeight="1" x14ac:dyDescent="0.25">
      <c r="A353" s="23"/>
      <c r="B353" s="20"/>
    </row>
    <row r="354" spans="1:2" ht="13.5" customHeight="1" x14ac:dyDescent="0.25">
      <c r="A354" s="23"/>
      <c r="B354" s="20"/>
    </row>
    <row r="355" spans="1:2" ht="13.5" customHeight="1" x14ac:dyDescent="0.25">
      <c r="A355" s="23"/>
      <c r="B355" s="20"/>
    </row>
    <row r="356" spans="1:2" ht="13.5" customHeight="1" x14ac:dyDescent="0.25">
      <c r="A356" s="23"/>
      <c r="B356" s="20"/>
    </row>
    <row r="357" spans="1:2" ht="13.5" customHeight="1" x14ac:dyDescent="0.25">
      <c r="A357" s="23"/>
      <c r="B357" s="20"/>
    </row>
    <row r="358" spans="1:2" ht="13.5" customHeight="1" x14ac:dyDescent="0.25">
      <c r="A358" s="23"/>
      <c r="B358" s="20"/>
    </row>
    <row r="359" spans="1:2" ht="13.5" customHeight="1" x14ac:dyDescent="0.25">
      <c r="A359" s="23"/>
      <c r="B359" s="20"/>
    </row>
    <row r="360" spans="1:2" ht="13.5" customHeight="1" x14ac:dyDescent="0.25">
      <c r="A360" s="23"/>
      <c r="B360" s="20"/>
    </row>
    <row r="361" spans="1:2" ht="13.5" customHeight="1" x14ac:dyDescent="0.25">
      <c r="A361" s="23"/>
      <c r="B361" s="20"/>
    </row>
    <row r="362" spans="1:2" ht="13.5" customHeight="1" x14ac:dyDescent="0.25">
      <c r="A362" s="23"/>
      <c r="B362" s="20"/>
    </row>
    <row r="363" spans="1:2" ht="13.5" customHeight="1" x14ac:dyDescent="0.25">
      <c r="A363" s="23"/>
      <c r="B363" s="20"/>
    </row>
    <row r="364" spans="1:2" ht="13.5" customHeight="1" x14ac:dyDescent="0.25">
      <c r="A364" s="23"/>
      <c r="B364" s="20"/>
    </row>
    <row r="365" spans="1:2" ht="13.5" customHeight="1" x14ac:dyDescent="0.25">
      <c r="A365" s="23"/>
      <c r="B365" s="20"/>
    </row>
    <row r="366" spans="1:2" ht="13.5" customHeight="1" x14ac:dyDescent="0.25">
      <c r="A366" s="23"/>
      <c r="B366" s="20"/>
    </row>
    <row r="367" spans="1:2" ht="13.5" customHeight="1" x14ac:dyDescent="0.25">
      <c r="A367" s="23"/>
      <c r="B367" s="20"/>
    </row>
    <row r="368" spans="1:2" ht="13.5" customHeight="1" x14ac:dyDescent="0.25">
      <c r="A368" s="23"/>
      <c r="B368" s="20"/>
    </row>
    <row r="369" spans="1:2" ht="13.5" customHeight="1" x14ac:dyDescent="0.25">
      <c r="A369" s="23"/>
      <c r="B369" s="20"/>
    </row>
    <row r="370" spans="1:2" ht="13.5" customHeight="1" x14ac:dyDescent="0.25">
      <c r="A370" s="23"/>
      <c r="B370" s="20"/>
    </row>
    <row r="371" spans="1:2" ht="13.5" customHeight="1" x14ac:dyDescent="0.25">
      <c r="A371" s="23"/>
      <c r="B371" s="20"/>
    </row>
    <row r="372" spans="1:2" ht="13.5" customHeight="1" x14ac:dyDescent="0.25">
      <c r="A372" s="23"/>
      <c r="B372" s="20"/>
    </row>
    <row r="373" spans="1:2" ht="13.5" customHeight="1" x14ac:dyDescent="0.25">
      <c r="A373" s="23"/>
      <c r="B373" s="20"/>
    </row>
    <row r="374" spans="1:2" ht="13.5" customHeight="1" x14ac:dyDescent="0.25">
      <c r="A374" s="23"/>
      <c r="B374" s="20"/>
    </row>
    <row r="375" spans="1:2" ht="13.5" customHeight="1" x14ac:dyDescent="0.25">
      <c r="A375" s="23"/>
      <c r="B375" s="20"/>
    </row>
    <row r="376" spans="1:2" ht="13.5" customHeight="1" x14ac:dyDescent="0.25">
      <c r="A376" s="23"/>
      <c r="B376" s="20"/>
    </row>
    <row r="377" spans="1:2" ht="13.5" customHeight="1" x14ac:dyDescent="0.25">
      <c r="A377" s="23"/>
      <c r="B377" s="20"/>
    </row>
    <row r="378" spans="1:2" ht="13.5" customHeight="1" x14ac:dyDescent="0.25">
      <c r="A378" s="23"/>
      <c r="B378" s="20"/>
    </row>
    <row r="379" spans="1:2" ht="13.5" customHeight="1" x14ac:dyDescent="0.25">
      <c r="A379" s="23"/>
      <c r="B379" s="20"/>
    </row>
    <row r="380" spans="1:2" ht="13.5" customHeight="1" x14ac:dyDescent="0.25">
      <c r="A380" s="23"/>
      <c r="B380" s="20"/>
    </row>
    <row r="381" spans="1:2" ht="13.5" customHeight="1" x14ac:dyDescent="0.25">
      <c r="A381" s="23"/>
      <c r="B381" s="20"/>
    </row>
    <row r="382" spans="1:2" ht="13.5" customHeight="1" x14ac:dyDescent="0.25">
      <c r="A382" s="23"/>
      <c r="B382" s="20"/>
    </row>
    <row r="383" spans="1:2" ht="13.5" customHeight="1" x14ac:dyDescent="0.25">
      <c r="A383" s="23"/>
      <c r="B383" s="20"/>
    </row>
    <row r="384" spans="1:2" ht="13.5" customHeight="1" x14ac:dyDescent="0.25">
      <c r="A384" s="23"/>
      <c r="B384" s="20"/>
    </row>
    <row r="385" spans="1:2" ht="13.5" customHeight="1" x14ac:dyDescent="0.25">
      <c r="A385" s="23"/>
      <c r="B385" s="20"/>
    </row>
    <row r="386" spans="1:2" ht="13.5" customHeight="1" x14ac:dyDescent="0.25">
      <c r="A386" s="23"/>
      <c r="B386" s="20"/>
    </row>
    <row r="387" spans="1:2" ht="13.5" customHeight="1" x14ac:dyDescent="0.25">
      <c r="A387" s="23"/>
      <c r="B387" s="20"/>
    </row>
    <row r="388" spans="1:2" ht="13.5" customHeight="1" x14ac:dyDescent="0.25">
      <c r="A388" s="23"/>
      <c r="B388" s="20"/>
    </row>
    <row r="389" spans="1:2" ht="13.5" customHeight="1" x14ac:dyDescent="0.25">
      <c r="A389" s="23"/>
      <c r="B389" s="20"/>
    </row>
    <row r="390" spans="1:2" ht="13.5" customHeight="1" x14ac:dyDescent="0.25">
      <c r="A390" s="23"/>
      <c r="B390" s="20"/>
    </row>
    <row r="391" spans="1:2" ht="13.5" customHeight="1" x14ac:dyDescent="0.25">
      <c r="A391" s="23"/>
      <c r="B391" s="20"/>
    </row>
    <row r="392" spans="1:2" ht="13.5" customHeight="1" x14ac:dyDescent="0.25">
      <c r="A392" s="23"/>
      <c r="B392" s="20"/>
    </row>
    <row r="393" spans="1:2" ht="13.5" customHeight="1" x14ac:dyDescent="0.25">
      <c r="A393" s="23"/>
      <c r="B393" s="20"/>
    </row>
    <row r="394" spans="1:2" ht="13.5" customHeight="1" x14ac:dyDescent="0.25">
      <c r="A394" s="23"/>
      <c r="B394" s="20"/>
    </row>
    <row r="395" spans="1:2" ht="13.5" customHeight="1" x14ac:dyDescent="0.25">
      <c r="A395" s="23"/>
      <c r="B395" s="20"/>
    </row>
    <row r="396" spans="1:2" ht="13.5" customHeight="1" x14ac:dyDescent="0.25">
      <c r="A396" s="23"/>
      <c r="B396" s="20"/>
    </row>
    <row r="397" spans="1:2" ht="13.5" customHeight="1" x14ac:dyDescent="0.25">
      <c r="A397" s="23"/>
      <c r="B397" s="20"/>
    </row>
    <row r="398" spans="1:2" ht="13.5" customHeight="1" x14ac:dyDescent="0.25">
      <c r="A398" s="23"/>
      <c r="B398" s="20"/>
    </row>
    <row r="399" spans="1:2" ht="13.5" customHeight="1" x14ac:dyDescent="0.25">
      <c r="A399" s="23"/>
      <c r="B399" s="20"/>
    </row>
    <row r="400" spans="1:2" ht="13.5" customHeight="1" x14ac:dyDescent="0.25">
      <c r="A400" s="23"/>
      <c r="B400" s="20"/>
    </row>
    <row r="401" spans="1:2" ht="13.5" customHeight="1" x14ac:dyDescent="0.25">
      <c r="A401" s="23"/>
      <c r="B401" s="20"/>
    </row>
    <row r="402" spans="1:2" ht="13.5" customHeight="1" x14ac:dyDescent="0.25">
      <c r="A402" s="23"/>
      <c r="B402" s="20"/>
    </row>
    <row r="403" spans="1:2" ht="13.5" customHeight="1" x14ac:dyDescent="0.25">
      <c r="A403" s="23"/>
      <c r="B403" s="20"/>
    </row>
    <row r="404" spans="1:2" ht="13.5" customHeight="1" x14ac:dyDescent="0.25">
      <c r="A404" s="23"/>
      <c r="B404" s="20"/>
    </row>
    <row r="405" spans="1:2" ht="13.5" customHeight="1" x14ac:dyDescent="0.25">
      <c r="A405" s="23"/>
      <c r="B405" s="20"/>
    </row>
    <row r="406" spans="1:2" ht="13.5" customHeight="1" x14ac:dyDescent="0.25">
      <c r="A406" s="23"/>
      <c r="B406" s="20"/>
    </row>
    <row r="407" spans="1:2" ht="13.5" customHeight="1" x14ac:dyDescent="0.25">
      <c r="A407" s="23"/>
      <c r="B407" s="20"/>
    </row>
    <row r="408" spans="1:2" ht="13.5" customHeight="1" x14ac:dyDescent="0.25">
      <c r="A408" s="23"/>
      <c r="B408" s="20"/>
    </row>
    <row r="409" spans="1:2" ht="13.5" customHeight="1" x14ac:dyDescent="0.25">
      <c r="A409" s="23"/>
      <c r="B409" s="20"/>
    </row>
    <row r="410" spans="1:2" ht="13.5" customHeight="1" x14ac:dyDescent="0.25">
      <c r="A410" s="23"/>
      <c r="B410" s="20"/>
    </row>
    <row r="411" spans="1:2" ht="13.5" customHeight="1" x14ac:dyDescent="0.25">
      <c r="A411" s="23"/>
      <c r="B411" s="20"/>
    </row>
    <row r="412" spans="1:2" ht="13.5" customHeight="1" x14ac:dyDescent="0.25">
      <c r="A412" s="23"/>
      <c r="B412" s="20"/>
    </row>
    <row r="413" spans="1:2" ht="13.5" customHeight="1" x14ac:dyDescent="0.25">
      <c r="A413" s="23"/>
      <c r="B413" s="20"/>
    </row>
    <row r="414" spans="1:2" ht="13.5" customHeight="1" x14ac:dyDescent="0.25">
      <c r="A414" s="23"/>
      <c r="B414" s="20"/>
    </row>
    <row r="415" spans="1:2" ht="13.5" customHeight="1" x14ac:dyDescent="0.25">
      <c r="A415" s="23"/>
      <c r="B415" s="20"/>
    </row>
    <row r="416" spans="1:2" ht="13.5" customHeight="1" x14ac:dyDescent="0.25">
      <c r="A416" s="23"/>
      <c r="B416" s="20"/>
    </row>
    <row r="417" spans="1:2" ht="13.5" customHeight="1" x14ac:dyDescent="0.25">
      <c r="A417" s="23"/>
      <c r="B417" s="20"/>
    </row>
    <row r="418" spans="1:2" ht="13.5" customHeight="1" x14ac:dyDescent="0.25">
      <c r="A418" s="23"/>
      <c r="B418" s="20"/>
    </row>
    <row r="419" spans="1:2" ht="13.5" customHeight="1" x14ac:dyDescent="0.25">
      <c r="A419" s="23"/>
      <c r="B419" s="20"/>
    </row>
    <row r="420" spans="1:2" ht="13.5" customHeight="1" x14ac:dyDescent="0.25">
      <c r="A420" s="23"/>
      <c r="B420" s="20"/>
    </row>
    <row r="421" spans="1:2" ht="13.5" customHeight="1" x14ac:dyDescent="0.25">
      <c r="A421" s="23"/>
      <c r="B421" s="20"/>
    </row>
    <row r="422" spans="1:2" ht="13.5" customHeight="1" x14ac:dyDescent="0.25">
      <c r="A422" s="23"/>
      <c r="B422" s="20"/>
    </row>
    <row r="423" spans="1:2" ht="13.5" customHeight="1" x14ac:dyDescent="0.25">
      <c r="A423" s="23"/>
      <c r="B423" s="20"/>
    </row>
    <row r="424" spans="1:2" ht="13.5" customHeight="1" x14ac:dyDescent="0.25">
      <c r="A424" s="23"/>
      <c r="B424" s="20"/>
    </row>
    <row r="425" spans="1:2" ht="13.5" customHeight="1" x14ac:dyDescent="0.25">
      <c r="A425" s="23"/>
      <c r="B425" s="20"/>
    </row>
    <row r="426" spans="1:2" ht="13.5" customHeight="1" x14ac:dyDescent="0.25">
      <c r="A426" s="23"/>
      <c r="B426" s="20"/>
    </row>
    <row r="427" spans="1:2" ht="13.5" customHeight="1" x14ac:dyDescent="0.25">
      <c r="A427" s="23"/>
      <c r="B427" s="20"/>
    </row>
    <row r="428" spans="1:2" ht="13.5" customHeight="1" x14ac:dyDescent="0.25">
      <c r="A428" s="23"/>
      <c r="B428" s="20"/>
    </row>
    <row r="429" spans="1:2" ht="13.5" customHeight="1" x14ac:dyDescent="0.25">
      <c r="A429" s="23"/>
      <c r="B429" s="20"/>
    </row>
    <row r="430" spans="1:2" ht="13.5" customHeight="1" x14ac:dyDescent="0.25">
      <c r="A430" s="23"/>
      <c r="B430" s="20"/>
    </row>
    <row r="431" spans="1:2" ht="13.5" customHeight="1" x14ac:dyDescent="0.25">
      <c r="A431" s="23"/>
      <c r="B431" s="20"/>
    </row>
    <row r="432" spans="1:2" ht="13.5" customHeight="1" x14ac:dyDescent="0.25">
      <c r="A432" s="23"/>
      <c r="B432" s="20"/>
    </row>
    <row r="433" spans="1:2" ht="13.5" customHeight="1" x14ac:dyDescent="0.25">
      <c r="A433" s="23"/>
      <c r="B433" s="20"/>
    </row>
    <row r="434" spans="1:2" ht="13.5" customHeight="1" x14ac:dyDescent="0.25">
      <c r="A434" s="23"/>
      <c r="B434" s="20"/>
    </row>
    <row r="435" spans="1:2" ht="13.5" customHeight="1" x14ac:dyDescent="0.25">
      <c r="A435" s="23"/>
      <c r="B435" s="20"/>
    </row>
    <row r="436" spans="1:2" ht="13.5" customHeight="1" x14ac:dyDescent="0.25">
      <c r="A436" s="23"/>
      <c r="B436" s="20"/>
    </row>
    <row r="437" spans="1:2" ht="13.5" customHeight="1" x14ac:dyDescent="0.25">
      <c r="A437" s="23"/>
      <c r="B437" s="20"/>
    </row>
    <row r="438" spans="1:2" ht="13.5" customHeight="1" x14ac:dyDescent="0.25">
      <c r="A438" s="23"/>
      <c r="B438" s="20"/>
    </row>
    <row r="439" spans="1:2" ht="13.5" customHeight="1" x14ac:dyDescent="0.25">
      <c r="A439" s="23"/>
      <c r="B439" s="20"/>
    </row>
    <row r="440" spans="1:2" ht="13.5" customHeight="1" x14ac:dyDescent="0.25">
      <c r="A440" s="23"/>
      <c r="B440" s="20"/>
    </row>
    <row r="441" spans="1:2" ht="13.5" customHeight="1" x14ac:dyDescent="0.25">
      <c r="A441" s="23"/>
      <c r="B441" s="20"/>
    </row>
    <row r="442" spans="1:2" ht="13.5" customHeight="1" x14ac:dyDescent="0.25">
      <c r="A442" s="23"/>
      <c r="B442" s="20"/>
    </row>
    <row r="443" spans="1:2" ht="13.5" customHeight="1" x14ac:dyDescent="0.25">
      <c r="A443" s="23"/>
      <c r="B443" s="20"/>
    </row>
    <row r="444" spans="1:2" ht="13.5" customHeight="1" x14ac:dyDescent="0.25">
      <c r="A444" s="23"/>
      <c r="B444" s="20"/>
    </row>
    <row r="445" spans="1:2" ht="13.5" customHeight="1" x14ac:dyDescent="0.25">
      <c r="A445" s="23"/>
      <c r="B445" s="20"/>
    </row>
    <row r="446" spans="1:2" ht="13.5" customHeight="1" x14ac:dyDescent="0.25">
      <c r="A446" s="23"/>
      <c r="B446" s="20"/>
    </row>
    <row r="447" spans="1:2" ht="13.5" customHeight="1" x14ac:dyDescent="0.25">
      <c r="A447" s="23"/>
      <c r="B447" s="20"/>
    </row>
    <row r="448" spans="1:2" ht="13.5" customHeight="1" x14ac:dyDescent="0.25">
      <c r="A448" s="23"/>
      <c r="B448" s="20"/>
    </row>
    <row r="449" spans="1:2" ht="13.5" customHeight="1" x14ac:dyDescent="0.25">
      <c r="A449" s="23"/>
      <c r="B449" s="20"/>
    </row>
    <row r="450" spans="1:2" ht="13.5" customHeight="1" x14ac:dyDescent="0.25">
      <c r="A450" s="23"/>
      <c r="B450" s="20"/>
    </row>
    <row r="451" spans="1:2" ht="13.5" customHeight="1" x14ac:dyDescent="0.25">
      <c r="A451" s="23"/>
      <c r="B451" s="20"/>
    </row>
    <row r="452" spans="1:2" ht="13.5" customHeight="1" x14ac:dyDescent="0.25">
      <c r="A452" s="23"/>
      <c r="B452" s="20"/>
    </row>
    <row r="453" spans="1:2" ht="13.5" customHeight="1" x14ac:dyDescent="0.25">
      <c r="A453" s="23"/>
      <c r="B453" s="20"/>
    </row>
    <row r="454" spans="1:2" ht="13.5" customHeight="1" x14ac:dyDescent="0.25">
      <c r="A454" s="23"/>
      <c r="B454" s="20"/>
    </row>
    <row r="455" spans="1:2" ht="13.5" customHeight="1" x14ac:dyDescent="0.25">
      <c r="A455" s="23"/>
      <c r="B455" s="20"/>
    </row>
    <row r="456" spans="1:2" ht="13.5" customHeight="1" x14ac:dyDescent="0.25">
      <c r="A456" s="23"/>
      <c r="B456" s="20"/>
    </row>
    <row r="457" spans="1:2" ht="13.5" customHeight="1" x14ac:dyDescent="0.25">
      <c r="A457" s="23"/>
      <c r="B457" s="20"/>
    </row>
    <row r="458" spans="1:2" ht="13.5" customHeight="1" x14ac:dyDescent="0.25">
      <c r="A458" s="23"/>
      <c r="B458" s="20"/>
    </row>
    <row r="459" spans="1:2" ht="13.5" customHeight="1" x14ac:dyDescent="0.25">
      <c r="A459" s="23"/>
      <c r="B459" s="20"/>
    </row>
    <row r="460" spans="1:2" ht="13.5" customHeight="1" x14ac:dyDescent="0.25">
      <c r="A460" s="23"/>
      <c r="B460" s="20"/>
    </row>
    <row r="461" spans="1:2" ht="13.5" customHeight="1" x14ac:dyDescent="0.25">
      <c r="A461" s="23"/>
      <c r="B461" s="20"/>
    </row>
    <row r="462" spans="1:2" ht="13.5" customHeight="1" x14ac:dyDescent="0.25">
      <c r="A462" s="23"/>
      <c r="B462" s="20"/>
    </row>
    <row r="463" spans="1:2" ht="13.5" customHeight="1" x14ac:dyDescent="0.25">
      <c r="A463" s="23"/>
      <c r="B463" s="20"/>
    </row>
    <row r="464" spans="1:2" ht="13.5" customHeight="1" x14ac:dyDescent="0.25">
      <c r="A464" s="23"/>
      <c r="B464" s="20"/>
    </row>
    <row r="465" spans="1:2" ht="13.5" customHeight="1" x14ac:dyDescent="0.25">
      <c r="A465" s="23"/>
      <c r="B465" s="20"/>
    </row>
    <row r="466" spans="1:2" ht="13.5" customHeight="1" x14ac:dyDescent="0.25">
      <c r="A466" s="23"/>
      <c r="B466" s="20"/>
    </row>
    <row r="467" spans="1:2" ht="13.5" customHeight="1" x14ac:dyDescent="0.25">
      <c r="A467" s="23"/>
      <c r="B467" s="20"/>
    </row>
    <row r="468" spans="1:2" ht="13.5" customHeight="1" x14ac:dyDescent="0.25">
      <c r="A468" s="23"/>
      <c r="B468" s="20"/>
    </row>
    <row r="469" spans="1:2" ht="13.5" customHeight="1" x14ac:dyDescent="0.25">
      <c r="A469" s="23"/>
      <c r="B469" s="20"/>
    </row>
    <row r="470" spans="1:2" ht="13.5" customHeight="1" x14ac:dyDescent="0.25">
      <c r="A470" s="23"/>
      <c r="B470" s="20"/>
    </row>
    <row r="471" spans="1:2" ht="13.5" customHeight="1" x14ac:dyDescent="0.25">
      <c r="A471" s="23"/>
      <c r="B471" s="20"/>
    </row>
    <row r="472" spans="1:2" ht="13.5" customHeight="1" x14ac:dyDescent="0.25">
      <c r="A472" s="23"/>
      <c r="B472" s="20"/>
    </row>
    <row r="473" spans="1:2" ht="13.5" customHeight="1" x14ac:dyDescent="0.25">
      <c r="A473" s="23"/>
      <c r="B473" s="20"/>
    </row>
    <row r="474" spans="1:2" ht="13.5" customHeight="1" x14ac:dyDescent="0.25">
      <c r="A474" s="23"/>
      <c r="B474" s="20"/>
    </row>
    <row r="475" spans="1:2" ht="13.5" customHeight="1" x14ac:dyDescent="0.25">
      <c r="A475" s="23"/>
      <c r="B475" s="20"/>
    </row>
    <row r="476" spans="1:2" ht="13.5" customHeight="1" x14ac:dyDescent="0.25">
      <c r="A476" s="23"/>
      <c r="B476" s="20"/>
    </row>
    <row r="477" spans="1:2" ht="13.5" customHeight="1" x14ac:dyDescent="0.25">
      <c r="A477" s="23"/>
      <c r="B477" s="20"/>
    </row>
    <row r="478" spans="1:2" ht="13.5" customHeight="1" x14ac:dyDescent="0.25">
      <c r="A478" s="23"/>
      <c r="B478" s="20"/>
    </row>
    <row r="479" spans="1:2" ht="13.5" customHeight="1" x14ac:dyDescent="0.25">
      <c r="A479" s="23"/>
      <c r="B479" s="20"/>
    </row>
    <row r="480" spans="1:2" ht="13.5" customHeight="1" x14ac:dyDescent="0.25">
      <c r="A480" s="23"/>
      <c r="B480" s="20"/>
    </row>
    <row r="481" spans="1:2" ht="13.5" customHeight="1" x14ac:dyDescent="0.25">
      <c r="A481" s="23"/>
      <c r="B481" s="20"/>
    </row>
    <row r="482" spans="1:2" ht="13.5" customHeight="1" x14ac:dyDescent="0.25">
      <c r="A482" s="23"/>
      <c r="B482" s="20"/>
    </row>
    <row r="483" spans="1:2" ht="13.5" customHeight="1" x14ac:dyDescent="0.25">
      <c r="A483" s="23"/>
      <c r="B483" s="20"/>
    </row>
    <row r="484" spans="1:2" ht="13.5" customHeight="1" x14ac:dyDescent="0.25">
      <c r="A484" s="23"/>
      <c r="B484" s="20"/>
    </row>
    <row r="485" spans="1:2" ht="13.5" customHeight="1" x14ac:dyDescent="0.25">
      <c r="A485" s="23"/>
      <c r="B485" s="20"/>
    </row>
    <row r="486" spans="1:2" ht="13.5" customHeight="1" x14ac:dyDescent="0.25">
      <c r="A486" s="23"/>
      <c r="B486" s="20"/>
    </row>
    <row r="487" spans="1:2" ht="13.5" customHeight="1" x14ac:dyDescent="0.25">
      <c r="A487" s="23"/>
      <c r="B487" s="20"/>
    </row>
    <row r="488" spans="1:2" ht="13.5" customHeight="1" x14ac:dyDescent="0.25">
      <c r="A488" s="23"/>
      <c r="B488" s="20"/>
    </row>
    <row r="489" spans="1:2" ht="13.5" customHeight="1" x14ac:dyDescent="0.25">
      <c r="A489" s="23"/>
      <c r="B489" s="20"/>
    </row>
    <row r="490" spans="1:2" ht="13.5" customHeight="1" x14ac:dyDescent="0.25">
      <c r="A490" s="23"/>
      <c r="B490" s="20"/>
    </row>
    <row r="491" spans="1:2" ht="13.5" customHeight="1" x14ac:dyDescent="0.25">
      <c r="A491" s="23"/>
      <c r="B491" s="20"/>
    </row>
    <row r="492" spans="1:2" ht="13.5" customHeight="1" x14ac:dyDescent="0.25">
      <c r="A492" s="23"/>
      <c r="B492" s="20"/>
    </row>
    <row r="493" spans="1:2" ht="13.5" customHeight="1" x14ac:dyDescent="0.25">
      <c r="A493" s="23"/>
      <c r="B493" s="20"/>
    </row>
    <row r="494" spans="1:2" ht="13.5" customHeight="1" x14ac:dyDescent="0.25">
      <c r="A494" s="23"/>
      <c r="B494" s="20"/>
    </row>
    <row r="495" spans="1:2" ht="13.5" customHeight="1" x14ac:dyDescent="0.25">
      <c r="A495" s="23"/>
      <c r="B495" s="20"/>
    </row>
    <row r="496" spans="1:2" ht="13.5" customHeight="1" x14ac:dyDescent="0.25">
      <c r="A496" s="23"/>
      <c r="B496" s="20"/>
    </row>
    <row r="497" spans="1:2" ht="13.5" customHeight="1" x14ac:dyDescent="0.25">
      <c r="A497" s="23"/>
      <c r="B497" s="20"/>
    </row>
    <row r="498" spans="1:2" ht="13.5" customHeight="1" x14ac:dyDescent="0.25">
      <c r="A498" s="23"/>
      <c r="B498" s="20"/>
    </row>
    <row r="499" spans="1:2" ht="13.5" customHeight="1" x14ac:dyDescent="0.25">
      <c r="A499" s="23"/>
      <c r="B499" s="20"/>
    </row>
    <row r="500" spans="1:2" ht="13.5" customHeight="1" x14ac:dyDescent="0.25">
      <c r="A500" s="23"/>
      <c r="B500" s="20"/>
    </row>
    <row r="501" spans="1:2" ht="13.5" customHeight="1" x14ac:dyDescent="0.25">
      <c r="A501" s="23"/>
      <c r="B501" s="20"/>
    </row>
    <row r="502" spans="1:2" ht="13.5" customHeight="1" x14ac:dyDescent="0.25">
      <c r="A502" s="23"/>
      <c r="B502" s="20"/>
    </row>
    <row r="503" spans="1:2" ht="13.5" customHeight="1" x14ac:dyDescent="0.25">
      <c r="A503" s="23"/>
      <c r="B503" s="20"/>
    </row>
    <row r="504" spans="1:2" ht="13.5" customHeight="1" x14ac:dyDescent="0.25">
      <c r="A504" s="23"/>
      <c r="B504" s="20"/>
    </row>
    <row r="505" spans="1:2" ht="13.5" customHeight="1" x14ac:dyDescent="0.25">
      <c r="A505" s="23"/>
      <c r="B505" s="20"/>
    </row>
    <row r="506" spans="1:2" ht="13.5" customHeight="1" x14ac:dyDescent="0.25">
      <c r="A506" s="23"/>
      <c r="B506" s="20"/>
    </row>
    <row r="507" spans="1:2" ht="13.5" customHeight="1" x14ac:dyDescent="0.25">
      <c r="A507" s="23"/>
      <c r="B507" s="20"/>
    </row>
    <row r="508" spans="1:2" ht="13.5" customHeight="1" x14ac:dyDescent="0.25">
      <c r="A508" s="23"/>
      <c r="B508" s="20"/>
    </row>
    <row r="509" spans="1:2" ht="13.5" customHeight="1" x14ac:dyDescent="0.25">
      <c r="A509" s="23"/>
      <c r="B509" s="20"/>
    </row>
    <row r="510" spans="1:2" ht="13.5" customHeight="1" x14ac:dyDescent="0.25">
      <c r="A510" s="23"/>
      <c r="B510" s="20"/>
    </row>
    <row r="511" spans="1:2" ht="13.5" customHeight="1" x14ac:dyDescent="0.25">
      <c r="A511" s="23"/>
      <c r="B511" s="20"/>
    </row>
    <row r="512" spans="1:2" ht="13.5" customHeight="1" x14ac:dyDescent="0.25">
      <c r="A512" s="23"/>
      <c r="B512" s="20"/>
    </row>
    <row r="513" spans="1:2" ht="13.5" customHeight="1" x14ac:dyDescent="0.25">
      <c r="A513" s="23"/>
      <c r="B513" s="20"/>
    </row>
    <row r="514" spans="1:2" ht="13.5" customHeight="1" x14ac:dyDescent="0.25">
      <c r="A514" s="23"/>
      <c r="B514" s="20"/>
    </row>
    <row r="515" spans="1:2" ht="13.5" customHeight="1" x14ac:dyDescent="0.25">
      <c r="A515" s="23"/>
      <c r="B515" s="20"/>
    </row>
    <row r="516" spans="1:2" ht="13.5" customHeight="1" x14ac:dyDescent="0.25">
      <c r="A516" s="23"/>
      <c r="B516" s="20"/>
    </row>
    <row r="517" spans="1:2" ht="13.5" customHeight="1" x14ac:dyDescent="0.25">
      <c r="A517" s="23"/>
      <c r="B517" s="20"/>
    </row>
    <row r="518" spans="1:2" ht="13.5" customHeight="1" x14ac:dyDescent="0.25">
      <c r="A518" s="23"/>
      <c r="B518" s="20"/>
    </row>
    <row r="519" spans="1:2" ht="13.5" customHeight="1" x14ac:dyDescent="0.25">
      <c r="A519" s="23"/>
      <c r="B519" s="20"/>
    </row>
    <row r="520" spans="1:2" ht="13.5" customHeight="1" x14ac:dyDescent="0.25">
      <c r="A520" s="23"/>
      <c r="B520" s="20"/>
    </row>
    <row r="521" spans="1:2" ht="13.5" customHeight="1" x14ac:dyDescent="0.25">
      <c r="A521" s="23"/>
      <c r="B521" s="20"/>
    </row>
    <row r="522" spans="1:2" ht="13.5" customHeight="1" x14ac:dyDescent="0.25">
      <c r="A522" s="23"/>
      <c r="B522" s="20"/>
    </row>
    <row r="523" spans="1:2" ht="13.5" customHeight="1" x14ac:dyDescent="0.25">
      <c r="A523" s="23"/>
      <c r="B523" s="20"/>
    </row>
    <row r="524" spans="1:2" ht="13.5" customHeight="1" x14ac:dyDescent="0.25">
      <c r="A524" s="23"/>
      <c r="B524" s="20"/>
    </row>
    <row r="525" spans="1:2" ht="13.5" customHeight="1" x14ac:dyDescent="0.25">
      <c r="A525" s="23"/>
      <c r="B525" s="20"/>
    </row>
    <row r="526" spans="1:2" ht="13.5" customHeight="1" x14ac:dyDescent="0.25">
      <c r="A526" s="23"/>
      <c r="B526" s="20"/>
    </row>
    <row r="527" spans="1:2" ht="13.5" customHeight="1" x14ac:dyDescent="0.25">
      <c r="A527" s="23"/>
      <c r="B527" s="20"/>
    </row>
    <row r="528" spans="1:2" ht="13.5" customHeight="1" x14ac:dyDescent="0.25">
      <c r="A528" s="23"/>
      <c r="B528" s="20"/>
    </row>
    <row r="529" spans="1:2" ht="13.5" customHeight="1" x14ac:dyDescent="0.25">
      <c r="A529" s="23"/>
      <c r="B529" s="20"/>
    </row>
    <row r="530" spans="1:2" ht="13.5" customHeight="1" x14ac:dyDescent="0.25">
      <c r="A530" s="23"/>
      <c r="B530" s="20"/>
    </row>
    <row r="531" spans="1:2" ht="13.5" customHeight="1" x14ac:dyDescent="0.25">
      <c r="A531" s="23"/>
      <c r="B531" s="20"/>
    </row>
    <row r="532" spans="1:2" ht="13.5" customHeight="1" x14ac:dyDescent="0.25">
      <c r="A532" s="23"/>
      <c r="B532" s="20"/>
    </row>
    <row r="533" spans="1:2" ht="13.5" customHeight="1" x14ac:dyDescent="0.25">
      <c r="A533" s="23"/>
      <c r="B533" s="20"/>
    </row>
    <row r="534" spans="1:2" ht="13.5" customHeight="1" x14ac:dyDescent="0.25">
      <c r="A534" s="23"/>
      <c r="B534" s="20"/>
    </row>
    <row r="535" spans="1:2" ht="13.5" customHeight="1" x14ac:dyDescent="0.25">
      <c r="A535" s="23"/>
      <c r="B535" s="20"/>
    </row>
    <row r="536" spans="1:2" ht="13.5" customHeight="1" x14ac:dyDescent="0.25">
      <c r="A536" s="23"/>
      <c r="B536" s="20"/>
    </row>
    <row r="537" spans="1:2" ht="13.5" customHeight="1" x14ac:dyDescent="0.25">
      <c r="A537" s="23"/>
      <c r="B537" s="20"/>
    </row>
    <row r="538" spans="1:2" ht="13.5" customHeight="1" x14ac:dyDescent="0.25">
      <c r="A538" s="23"/>
      <c r="B538" s="20"/>
    </row>
    <row r="539" spans="1:2" ht="13.5" customHeight="1" x14ac:dyDescent="0.25">
      <c r="A539" s="23"/>
      <c r="B539" s="20"/>
    </row>
    <row r="540" spans="1:2" ht="13.5" customHeight="1" x14ac:dyDescent="0.25">
      <c r="A540" s="23"/>
      <c r="B540" s="20"/>
    </row>
    <row r="541" spans="1:2" ht="13.5" customHeight="1" x14ac:dyDescent="0.25">
      <c r="A541" s="23"/>
      <c r="B541" s="20"/>
    </row>
    <row r="542" spans="1:2" ht="13.5" customHeight="1" x14ac:dyDescent="0.25">
      <c r="A542" s="23"/>
      <c r="B542" s="20"/>
    </row>
    <row r="543" spans="1:2" ht="13.5" customHeight="1" x14ac:dyDescent="0.25">
      <c r="A543" s="23"/>
      <c r="B543" s="20"/>
    </row>
    <row r="544" spans="1:2" ht="13.5" customHeight="1" x14ac:dyDescent="0.25">
      <c r="A544" s="23"/>
      <c r="B544" s="20"/>
    </row>
    <row r="545" spans="1:2" ht="13.5" customHeight="1" x14ac:dyDescent="0.25">
      <c r="A545" s="23"/>
      <c r="B545" s="20"/>
    </row>
    <row r="546" spans="1:2" ht="13.5" customHeight="1" x14ac:dyDescent="0.25">
      <c r="A546" s="23"/>
      <c r="B546" s="20"/>
    </row>
    <row r="547" spans="1:2" ht="13.5" customHeight="1" x14ac:dyDescent="0.25">
      <c r="A547" s="23"/>
      <c r="B547" s="20"/>
    </row>
    <row r="548" spans="1:2" ht="13.5" customHeight="1" x14ac:dyDescent="0.25">
      <c r="A548" s="23"/>
      <c r="B548" s="20"/>
    </row>
    <row r="549" spans="1:2" ht="13.5" customHeight="1" x14ac:dyDescent="0.25">
      <c r="A549" s="23"/>
      <c r="B549" s="20"/>
    </row>
    <row r="550" spans="1:2" ht="13.5" customHeight="1" x14ac:dyDescent="0.25">
      <c r="A550" s="23"/>
      <c r="B550" s="20"/>
    </row>
    <row r="551" spans="1:2" ht="13.5" customHeight="1" x14ac:dyDescent="0.25">
      <c r="A551" s="23"/>
      <c r="B551" s="20"/>
    </row>
    <row r="552" spans="1:2" ht="13.5" customHeight="1" x14ac:dyDescent="0.25">
      <c r="A552" s="23"/>
      <c r="B552" s="20"/>
    </row>
    <row r="553" spans="1:2" ht="13.5" customHeight="1" x14ac:dyDescent="0.25">
      <c r="A553" s="23"/>
      <c r="B553" s="20"/>
    </row>
    <row r="554" spans="1:2" ht="13.5" customHeight="1" x14ac:dyDescent="0.25">
      <c r="A554" s="23"/>
      <c r="B554" s="20"/>
    </row>
    <row r="555" spans="1:2" ht="13.5" customHeight="1" x14ac:dyDescent="0.25">
      <c r="A555" s="23"/>
      <c r="B555" s="20"/>
    </row>
    <row r="556" spans="1:2" ht="13.5" customHeight="1" x14ac:dyDescent="0.25">
      <c r="A556" s="23"/>
      <c r="B556" s="20"/>
    </row>
    <row r="557" spans="1:2" ht="13.5" customHeight="1" x14ac:dyDescent="0.25">
      <c r="A557" s="23"/>
      <c r="B557" s="20"/>
    </row>
    <row r="558" spans="1:2" ht="13.5" customHeight="1" x14ac:dyDescent="0.25">
      <c r="A558" s="23"/>
      <c r="B558" s="20"/>
    </row>
    <row r="559" spans="1:2" ht="13.5" customHeight="1" x14ac:dyDescent="0.25">
      <c r="A559" s="23"/>
      <c r="B559" s="20"/>
    </row>
    <row r="560" spans="1:2" ht="13.5" customHeight="1" x14ac:dyDescent="0.25">
      <c r="A560" s="23"/>
      <c r="B560" s="20"/>
    </row>
    <row r="561" spans="1:2" ht="13.5" customHeight="1" x14ac:dyDescent="0.25">
      <c r="A561" s="23"/>
      <c r="B561" s="20"/>
    </row>
    <row r="562" spans="1:2" ht="13.5" customHeight="1" x14ac:dyDescent="0.25">
      <c r="A562" s="23"/>
      <c r="B562" s="20"/>
    </row>
    <row r="563" spans="1:2" ht="13.5" customHeight="1" x14ac:dyDescent="0.25">
      <c r="A563" s="23"/>
      <c r="B563" s="20"/>
    </row>
    <row r="564" spans="1:2" ht="13.5" customHeight="1" x14ac:dyDescent="0.25">
      <c r="A564" s="23"/>
      <c r="B564" s="20"/>
    </row>
    <row r="565" spans="1:2" ht="13.5" customHeight="1" x14ac:dyDescent="0.25">
      <c r="A565" s="23"/>
      <c r="B565" s="20"/>
    </row>
    <row r="566" spans="1:2" ht="13.5" customHeight="1" x14ac:dyDescent="0.25">
      <c r="A566" s="23"/>
      <c r="B566" s="20"/>
    </row>
    <row r="567" spans="1:2" ht="13.5" customHeight="1" x14ac:dyDescent="0.25">
      <c r="A567" s="23"/>
      <c r="B567" s="20"/>
    </row>
    <row r="568" spans="1:2" ht="13.5" customHeight="1" x14ac:dyDescent="0.25">
      <c r="A568" s="23"/>
      <c r="B568" s="20"/>
    </row>
    <row r="569" spans="1:2" ht="13.5" customHeight="1" x14ac:dyDescent="0.25">
      <c r="A569" s="23"/>
      <c r="B569" s="20"/>
    </row>
    <row r="570" spans="1:2" ht="13.5" customHeight="1" x14ac:dyDescent="0.25">
      <c r="A570" s="23"/>
      <c r="B570" s="20"/>
    </row>
    <row r="571" spans="1:2" ht="13.5" customHeight="1" x14ac:dyDescent="0.25">
      <c r="A571" s="23"/>
      <c r="B571" s="20"/>
    </row>
    <row r="572" spans="1:2" ht="13.5" customHeight="1" x14ac:dyDescent="0.25">
      <c r="A572" s="23"/>
      <c r="B572" s="20"/>
    </row>
    <row r="573" spans="1:2" ht="13.5" customHeight="1" x14ac:dyDescent="0.25">
      <c r="A573" s="23"/>
      <c r="B573" s="20"/>
    </row>
    <row r="574" spans="1:2" ht="13.5" customHeight="1" x14ac:dyDescent="0.25">
      <c r="A574" s="23"/>
      <c r="B574" s="20"/>
    </row>
    <row r="575" spans="1:2" ht="13.5" customHeight="1" x14ac:dyDescent="0.25">
      <c r="A575" s="23"/>
      <c r="B575" s="20"/>
    </row>
    <row r="576" spans="1:2" ht="13.5" customHeight="1" x14ac:dyDescent="0.25">
      <c r="A576" s="23"/>
      <c r="B576" s="20"/>
    </row>
    <row r="577" spans="1:2" ht="13.5" customHeight="1" x14ac:dyDescent="0.25">
      <c r="A577" s="23"/>
      <c r="B577" s="20"/>
    </row>
    <row r="578" spans="1:2" ht="13.5" customHeight="1" x14ac:dyDescent="0.25">
      <c r="A578" s="23"/>
      <c r="B578" s="20"/>
    </row>
    <row r="579" spans="1:2" ht="13.5" customHeight="1" x14ac:dyDescent="0.25">
      <c r="A579" s="23"/>
      <c r="B579" s="20"/>
    </row>
    <row r="580" spans="1:2" ht="13.5" customHeight="1" x14ac:dyDescent="0.25">
      <c r="A580" s="23"/>
      <c r="B580" s="20"/>
    </row>
    <row r="581" spans="1:2" ht="13.5" customHeight="1" x14ac:dyDescent="0.25">
      <c r="A581" s="23"/>
      <c r="B581" s="20"/>
    </row>
    <row r="582" spans="1:2" ht="13.5" customHeight="1" x14ac:dyDescent="0.25">
      <c r="A582" s="23"/>
      <c r="B582" s="20"/>
    </row>
    <row r="583" spans="1:2" ht="13.5" customHeight="1" x14ac:dyDescent="0.25">
      <c r="A583" s="23"/>
      <c r="B583" s="20"/>
    </row>
    <row r="584" spans="1:2" ht="13.5" customHeight="1" x14ac:dyDescent="0.25">
      <c r="A584" s="23"/>
      <c r="B584" s="20"/>
    </row>
    <row r="585" spans="1:2" ht="13.5" customHeight="1" x14ac:dyDescent="0.25">
      <c r="A585" s="23"/>
      <c r="B585" s="20"/>
    </row>
    <row r="586" spans="1:2" ht="13.5" customHeight="1" x14ac:dyDescent="0.25">
      <c r="A586" s="23"/>
      <c r="B586" s="20"/>
    </row>
    <row r="587" spans="1:2" ht="13.5" customHeight="1" x14ac:dyDescent="0.25">
      <c r="A587" s="23"/>
      <c r="B587" s="20"/>
    </row>
    <row r="588" spans="1:2" ht="13.5" customHeight="1" x14ac:dyDescent="0.25">
      <c r="A588" s="23"/>
      <c r="B588" s="20"/>
    </row>
    <row r="589" spans="1:2" ht="13.5" customHeight="1" x14ac:dyDescent="0.25">
      <c r="A589" s="23"/>
      <c r="B589" s="20"/>
    </row>
    <row r="590" spans="1:2" ht="13.5" customHeight="1" x14ac:dyDescent="0.25">
      <c r="A590" s="23"/>
      <c r="B590" s="20"/>
    </row>
    <row r="591" spans="1:2" ht="13.5" customHeight="1" x14ac:dyDescent="0.25">
      <c r="A591" s="23"/>
      <c r="B591" s="20"/>
    </row>
    <row r="592" spans="1:2" ht="13.5" customHeight="1" x14ac:dyDescent="0.25">
      <c r="A592" s="23"/>
      <c r="B592" s="20"/>
    </row>
    <row r="593" spans="1:2" ht="13.5" customHeight="1" x14ac:dyDescent="0.25">
      <c r="A593" s="23"/>
      <c r="B593" s="20"/>
    </row>
    <row r="594" spans="1:2" ht="13.5" customHeight="1" x14ac:dyDescent="0.25">
      <c r="A594" s="23"/>
      <c r="B594" s="20"/>
    </row>
    <row r="595" spans="1:2" ht="13.5" customHeight="1" x14ac:dyDescent="0.25">
      <c r="A595" s="23"/>
      <c r="B595" s="20"/>
    </row>
    <row r="596" spans="1:2" ht="13.5" customHeight="1" x14ac:dyDescent="0.25">
      <c r="A596" s="23"/>
      <c r="B596" s="20"/>
    </row>
    <row r="597" spans="1:2" ht="13.5" customHeight="1" x14ac:dyDescent="0.25">
      <c r="A597" s="23"/>
      <c r="B597" s="20"/>
    </row>
    <row r="598" spans="1:2" ht="13.5" customHeight="1" x14ac:dyDescent="0.25">
      <c r="A598" s="23"/>
      <c r="B598" s="20"/>
    </row>
    <row r="599" spans="1:2" ht="13.5" customHeight="1" x14ac:dyDescent="0.25">
      <c r="A599" s="23"/>
      <c r="B599" s="20"/>
    </row>
    <row r="600" spans="1:2" ht="13.5" customHeight="1" x14ac:dyDescent="0.25">
      <c r="A600" s="23"/>
      <c r="B600" s="20"/>
    </row>
    <row r="601" spans="1:2" ht="13.5" customHeight="1" x14ac:dyDescent="0.25">
      <c r="A601" s="23"/>
      <c r="B601" s="20"/>
    </row>
    <row r="602" spans="1:2" ht="13.5" customHeight="1" x14ac:dyDescent="0.25">
      <c r="A602" s="23"/>
      <c r="B602" s="20"/>
    </row>
    <row r="603" spans="1:2" ht="13.5" customHeight="1" x14ac:dyDescent="0.25">
      <c r="A603" s="23"/>
      <c r="B603" s="20"/>
    </row>
    <row r="604" spans="1:2" ht="13.5" customHeight="1" x14ac:dyDescent="0.25">
      <c r="A604" s="23"/>
      <c r="B604" s="20"/>
    </row>
    <row r="605" spans="1:2" ht="13.5" customHeight="1" x14ac:dyDescent="0.25">
      <c r="A605" s="23"/>
      <c r="B605" s="20"/>
    </row>
    <row r="606" spans="1:2" ht="13.5" customHeight="1" x14ac:dyDescent="0.25">
      <c r="A606" s="23"/>
      <c r="B606" s="20"/>
    </row>
    <row r="607" spans="1:2" ht="13.5" customHeight="1" x14ac:dyDescent="0.25">
      <c r="A607" s="23"/>
      <c r="B607" s="20"/>
    </row>
    <row r="608" spans="1:2" ht="13.5" customHeight="1" x14ac:dyDescent="0.25">
      <c r="A608" s="23"/>
      <c r="B608" s="20"/>
    </row>
    <row r="609" spans="1:2" ht="13.5" customHeight="1" x14ac:dyDescent="0.25">
      <c r="A609" s="23"/>
      <c r="B609" s="20"/>
    </row>
    <row r="610" spans="1:2" ht="13.5" customHeight="1" x14ac:dyDescent="0.25">
      <c r="A610" s="23"/>
      <c r="B610" s="20"/>
    </row>
    <row r="611" spans="1:2" ht="13.5" customHeight="1" x14ac:dyDescent="0.25">
      <c r="A611" s="23"/>
      <c r="B611" s="20"/>
    </row>
    <row r="612" spans="1:2" ht="13.5" customHeight="1" x14ac:dyDescent="0.25">
      <c r="A612" s="23"/>
      <c r="B612" s="20"/>
    </row>
    <row r="613" spans="1:2" ht="13.5" customHeight="1" x14ac:dyDescent="0.25">
      <c r="A613" s="23"/>
      <c r="B613" s="20"/>
    </row>
    <row r="614" spans="1:2" ht="13.5" customHeight="1" x14ac:dyDescent="0.25">
      <c r="A614" s="23"/>
      <c r="B614" s="20"/>
    </row>
    <row r="615" spans="1:2" ht="13.5" customHeight="1" x14ac:dyDescent="0.25">
      <c r="A615" s="23"/>
      <c r="B615" s="20"/>
    </row>
    <row r="616" spans="1:2" ht="13.5" customHeight="1" x14ac:dyDescent="0.25">
      <c r="A616" s="23"/>
      <c r="B616" s="20"/>
    </row>
    <row r="617" spans="1:2" ht="13.5" customHeight="1" x14ac:dyDescent="0.25">
      <c r="A617" s="23"/>
      <c r="B617" s="20"/>
    </row>
    <row r="618" spans="1:2" ht="13.5" customHeight="1" x14ac:dyDescent="0.25">
      <c r="A618" s="23"/>
      <c r="B618" s="20"/>
    </row>
    <row r="619" spans="1:2" ht="13.5" customHeight="1" x14ac:dyDescent="0.25">
      <c r="A619" s="23"/>
      <c r="B619" s="20"/>
    </row>
    <row r="620" spans="1:2" ht="13.5" customHeight="1" x14ac:dyDescent="0.25">
      <c r="A620" s="23"/>
      <c r="B620" s="20"/>
    </row>
    <row r="621" spans="1:2" ht="13.5" customHeight="1" x14ac:dyDescent="0.25">
      <c r="A621" s="23"/>
      <c r="B621" s="20"/>
    </row>
    <row r="622" spans="1:2" ht="13.5" customHeight="1" x14ac:dyDescent="0.25">
      <c r="A622" s="23"/>
      <c r="B622" s="20"/>
    </row>
    <row r="623" spans="1:2" ht="13.5" customHeight="1" x14ac:dyDescent="0.25">
      <c r="A623" s="23"/>
      <c r="B623" s="20"/>
    </row>
    <row r="624" spans="1:2" ht="13.5" customHeight="1" x14ac:dyDescent="0.25">
      <c r="A624" s="23"/>
      <c r="B624" s="20"/>
    </row>
    <row r="625" spans="1:2" ht="13.5" customHeight="1" x14ac:dyDescent="0.25">
      <c r="A625" s="23"/>
      <c r="B625" s="20"/>
    </row>
    <row r="626" spans="1:2" ht="13.5" customHeight="1" x14ac:dyDescent="0.25">
      <c r="A626" s="23"/>
      <c r="B626" s="20"/>
    </row>
    <row r="627" spans="1:2" ht="13.5" customHeight="1" x14ac:dyDescent="0.25">
      <c r="A627" s="23"/>
      <c r="B627" s="20"/>
    </row>
    <row r="628" spans="1:2" ht="13.5" customHeight="1" x14ac:dyDescent="0.25">
      <c r="A628" s="23"/>
      <c r="B628" s="20"/>
    </row>
    <row r="629" spans="1:2" ht="13.5" customHeight="1" x14ac:dyDescent="0.25">
      <c r="A629" s="23"/>
      <c r="B629" s="20"/>
    </row>
    <row r="630" spans="1:2" ht="13.5" customHeight="1" x14ac:dyDescent="0.25">
      <c r="A630" s="23"/>
      <c r="B630" s="20"/>
    </row>
    <row r="631" spans="1:2" ht="13.5" customHeight="1" x14ac:dyDescent="0.25">
      <c r="A631" s="23"/>
      <c r="B631" s="20"/>
    </row>
    <row r="632" spans="1:2" ht="13.5" customHeight="1" x14ac:dyDescent="0.25">
      <c r="A632" s="23"/>
      <c r="B632" s="20"/>
    </row>
    <row r="633" spans="1:2" ht="13.5" customHeight="1" x14ac:dyDescent="0.25">
      <c r="A633" s="23"/>
      <c r="B633" s="20"/>
    </row>
    <row r="634" spans="1:2" ht="13.5" customHeight="1" x14ac:dyDescent="0.25">
      <c r="A634" s="23"/>
      <c r="B634" s="20"/>
    </row>
    <row r="635" spans="1:2" ht="13.5" customHeight="1" x14ac:dyDescent="0.25">
      <c r="A635" s="23"/>
      <c r="B635" s="20"/>
    </row>
    <row r="636" spans="1:2" ht="13.5" customHeight="1" x14ac:dyDescent="0.25">
      <c r="A636" s="23"/>
      <c r="B636" s="20"/>
    </row>
    <row r="637" spans="1:2" ht="13.5" customHeight="1" x14ac:dyDescent="0.25">
      <c r="A637" s="23"/>
      <c r="B637" s="20"/>
    </row>
    <row r="638" spans="1:2" ht="13.5" customHeight="1" x14ac:dyDescent="0.25">
      <c r="A638" s="23"/>
      <c r="B638" s="20"/>
    </row>
    <row r="639" spans="1:2" ht="13.5" customHeight="1" x14ac:dyDescent="0.25">
      <c r="A639" s="23"/>
      <c r="B639" s="20"/>
    </row>
    <row r="640" spans="1:2" ht="13.5" customHeight="1" x14ac:dyDescent="0.25">
      <c r="A640" s="23"/>
      <c r="B640" s="20"/>
    </row>
    <row r="641" spans="1:2" ht="13.5" customHeight="1" x14ac:dyDescent="0.25">
      <c r="A641" s="23"/>
      <c r="B641" s="20"/>
    </row>
    <row r="642" spans="1:2" ht="13.5" customHeight="1" x14ac:dyDescent="0.25">
      <c r="A642" s="23"/>
      <c r="B642" s="20"/>
    </row>
    <row r="643" spans="1:2" ht="13.5" customHeight="1" x14ac:dyDescent="0.25">
      <c r="A643" s="23"/>
      <c r="B643" s="20"/>
    </row>
    <row r="644" spans="1:2" ht="13.5" customHeight="1" x14ac:dyDescent="0.25">
      <c r="A644" s="23"/>
      <c r="B644" s="20"/>
    </row>
    <row r="645" spans="1:2" ht="13.5" customHeight="1" x14ac:dyDescent="0.25">
      <c r="A645" s="23"/>
      <c r="B645" s="20"/>
    </row>
    <row r="646" spans="1:2" ht="13.5" customHeight="1" x14ac:dyDescent="0.25">
      <c r="A646" s="23"/>
      <c r="B646" s="20"/>
    </row>
    <row r="647" spans="1:2" ht="13.5" customHeight="1" x14ac:dyDescent="0.25">
      <c r="A647" s="23"/>
      <c r="B647" s="20"/>
    </row>
    <row r="648" spans="1:2" ht="13.5" customHeight="1" x14ac:dyDescent="0.25">
      <c r="A648" s="23"/>
      <c r="B648" s="20"/>
    </row>
    <row r="649" spans="1:2" ht="13.5" customHeight="1" x14ac:dyDescent="0.25">
      <c r="A649" s="23"/>
      <c r="B649" s="20"/>
    </row>
    <row r="650" spans="1:2" ht="13.5" customHeight="1" x14ac:dyDescent="0.25">
      <c r="A650" s="23"/>
      <c r="B650" s="20"/>
    </row>
    <row r="651" spans="1:2" ht="13.5" customHeight="1" x14ac:dyDescent="0.25">
      <c r="A651" s="23"/>
      <c r="B651" s="20"/>
    </row>
    <row r="652" spans="1:2" ht="13.5" customHeight="1" x14ac:dyDescent="0.25">
      <c r="A652" s="23"/>
      <c r="B652" s="20"/>
    </row>
    <row r="653" spans="1:2" ht="13.5" customHeight="1" x14ac:dyDescent="0.25">
      <c r="A653" s="23"/>
      <c r="B653" s="20"/>
    </row>
    <row r="654" spans="1:2" ht="13.5" customHeight="1" x14ac:dyDescent="0.25">
      <c r="A654" s="23"/>
      <c r="B654" s="20"/>
    </row>
    <row r="655" spans="1:2" ht="13.5" customHeight="1" x14ac:dyDescent="0.25">
      <c r="A655" s="23"/>
      <c r="B655" s="20"/>
    </row>
    <row r="656" spans="1:2" ht="13.5" customHeight="1" x14ac:dyDescent="0.25">
      <c r="A656" s="23"/>
      <c r="B656" s="20"/>
    </row>
    <row r="657" spans="1:2" ht="13.5" customHeight="1" x14ac:dyDescent="0.25">
      <c r="A657" s="23"/>
      <c r="B657" s="20"/>
    </row>
    <row r="658" spans="1:2" ht="13.5" customHeight="1" x14ac:dyDescent="0.25">
      <c r="A658" s="23"/>
      <c r="B658" s="20"/>
    </row>
    <row r="659" spans="1:2" ht="13.5" customHeight="1" x14ac:dyDescent="0.25">
      <c r="A659" s="23"/>
      <c r="B659" s="20"/>
    </row>
    <row r="660" spans="1:2" ht="13.5" customHeight="1" x14ac:dyDescent="0.25">
      <c r="A660" s="23"/>
      <c r="B660" s="20"/>
    </row>
    <row r="661" spans="1:2" ht="13.5" customHeight="1" x14ac:dyDescent="0.25">
      <c r="A661" s="23"/>
      <c r="B661" s="20"/>
    </row>
    <row r="662" spans="1:2" ht="13.5" customHeight="1" x14ac:dyDescent="0.25">
      <c r="A662" s="23"/>
      <c r="B662" s="20"/>
    </row>
    <row r="663" spans="1:2" ht="13.5" customHeight="1" x14ac:dyDescent="0.25">
      <c r="A663" s="23"/>
      <c r="B663" s="20"/>
    </row>
    <row r="664" spans="1:2" ht="13.5" customHeight="1" x14ac:dyDescent="0.25">
      <c r="A664" s="23"/>
      <c r="B664" s="20"/>
    </row>
    <row r="665" spans="1:2" ht="13.5" customHeight="1" x14ac:dyDescent="0.25">
      <c r="A665" s="23"/>
      <c r="B665" s="20"/>
    </row>
    <row r="666" spans="1:2" ht="13.5" customHeight="1" x14ac:dyDescent="0.25">
      <c r="A666" s="23"/>
      <c r="B666" s="20"/>
    </row>
    <row r="667" spans="1:2" ht="13.5" customHeight="1" x14ac:dyDescent="0.25">
      <c r="A667" s="23"/>
      <c r="B667" s="20"/>
    </row>
    <row r="668" spans="1:2" ht="13.5" customHeight="1" x14ac:dyDescent="0.25">
      <c r="A668" s="23"/>
      <c r="B668" s="20"/>
    </row>
    <row r="669" spans="1:2" ht="13.5" customHeight="1" x14ac:dyDescent="0.25">
      <c r="A669" s="23"/>
      <c r="B669" s="20"/>
    </row>
    <row r="670" spans="1:2" ht="13.5" customHeight="1" x14ac:dyDescent="0.25">
      <c r="A670" s="23"/>
      <c r="B670" s="20"/>
    </row>
    <row r="671" spans="1:2" ht="13.5" customHeight="1" x14ac:dyDescent="0.25">
      <c r="A671" s="23"/>
      <c r="B671" s="20"/>
    </row>
    <row r="672" spans="1:2" ht="13.5" customHeight="1" x14ac:dyDescent="0.25">
      <c r="A672" s="23"/>
      <c r="B672" s="20"/>
    </row>
    <row r="673" spans="1:2" ht="13.5" customHeight="1" x14ac:dyDescent="0.25">
      <c r="A673" s="23"/>
      <c r="B673" s="20"/>
    </row>
    <row r="674" spans="1:2" ht="13.5" customHeight="1" x14ac:dyDescent="0.25">
      <c r="A674" s="23"/>
      <c r="B674" s="20"/>
    </row>
    <row r="675" spans="1:2" ht="13.5" customHeight="1" x14ac:dyDescent="0.25">
      <c r="A675" s="23"/>
      <c r="B675" s="20"/>
    </row>
    <row r="676" spans="1:2" ht="13.5" customHeight="1" x14ac:dyDescent="0.25">
      <c r="A676" s="23"/>
      <c r="B676" s="20"/>
    </row>
    <row r="677" spans="1:2" ht="13.5" customHeight="1" x14ac:dyDescent="0.25">
      <c r="A677" s="23"/>
      <c r="B677" s="20"/>
    </row>
    <row r="678" spans="1:2" ht="13.5" customHeight="1" x14ac:dyDescent="0.25">
      <c r="A678" s="23"/>
      <c r="B678" s="20"/>
    </row>
    <row r="679" spans="1:2" ht="13.5" customHeight="1" x14ac:dyDescent="0.25">
      <c r="A679" s="23"/>
      <c r="B679" s="20"/>
    </row>
    <row r="680" spans="1:2" ht="13.5" customHeight="1" x14ac:dyDescent="0.25">
      <c r="A680" s="23"/>
      <c r="B680" s="20"/>
    </row>
    <row r="681" spans="1:2" ht="13.5" customHeight="1" x14ac:dyDescent="0.25">
      <c r="A681" s="23"/>
      <c r="B681" s="20"/>
    </row>
    <row r="682" spans="1:2" ht="13.5" customHeight="1" x14ac:dyDescent="0.25">
      <c r="A682" s="23"/>
      <c r="B682" s="20"/>
    </row>
    <row r="683" spans="1:2" ht="13.5" customHeight="1" x14ac:dyDescent="0.25">
      <c r="A683" s="23"/>
      <c r="B683" s="20"/>
    </row>
    <row r="684" spans="1:2" ht="13.5" customHeight="1" x14ac:dyDescent="0.25">
      <c r="A684" s="23"/>
      <c r="B684" s="20"/>
    </row>
    <row r="685" spans="1:2" ht="13.5" customHeight="1" x14ac:dyDescent="0.25">
      <c r="A685" s="23"/>
      <c r="B685" s="20"/>
    </row>
    <row r="686" spans="1:2" ht="13.5" customHeight="1" x14ac:dyDescent="0.25">
      <c r="A686" s="23"/>
      <c r="B686" s="20"/>
    </row>
    <row r="687" spans="1:2" ht="13.5" customHeight="1" x14ac:dyDescent="0.25">
      <c r="A687" s="23"/>
      <c r="B687" s="20"/>
    </row>
    <row r="688" spans="1:2" ht="13.5" customHeight="1" x14ac:dyDescent="0.25">
      <c r="A688" s="23"/>
      <c r="B688" s="20"/>
    </row>
    <row r="689" spans="1:2" ht="13.5" customHeight="1" x14ac:dyDescent="0.25">
      <c r="A689" s="23"/>
      <c r="B689" s="20"/>
    </row>
    <row r="690" spans="1:2" ht="13.5" customHeight="1" x14ac:dyDescent="0.25">
      <c r="A690" s="23"/>
      <c r="B690" s="20"/>
    </row>
    <row r="691" spans="1:2" ht="13.5" customHeight="1" x14ac:dyDescent="0.25">
      <c r="A691" s="23"/>
      <c r="B691" s="20"/>
    </row>
    <row r="692" spans="1:2" ht="13.5" customHeight="1" x14ac:dyDescent="0.25">
      <c r="A692" s="23"/>
      <c r="B692" s="20"/>
    </row>
    <row r="693" spans="1:2" ht="13.5" customHeight="1" x14ac:dyDescent="0.25">
      <c r="A693" s="23"/>
      <c r="B693" s="20"/>
    </row>
    <row r="694" spans="1:2" ht="13.5" customHeight="1" x14ac:dyDescent="0.25">
      <c r="A694" s="23"/>
      <c r="B694" s="20"/>
    </row>
    <row r="695" spans="1:2" ht="13.5" customHeight="1" x14ac:dyDescent="0.25">
      <c r="A695" s="23"/>
      <c r="B695" s="20"/>
    </row>
    <row r="696" spans="1:2" ht="13.5" customHeight="1" x14ac:dyDescent="0.25">
      <c r="A696" s="23"/>
      <c r="B696" s="20"/>
    </row>
    <row r="697" spans="1:2" ht="13.5" customHeight="1" x14ac:dyDescent="0.25">
      <c r="A697" s="23"/>
      <c r="B697" s="20"/>
    </row>
    <row r="698" spans="1:2" ht="13.5" customHeight="1" x14ac:dyDescent="0.25">
      <c r="A698" s="23"/>
      <c r="B698" s="20"/>
    </row>
    <row r="699" spans="1:2" ht="13.5" customHeight="1" x14ac:dyDescent="0.25">
      <c r="A699" s="23"/>
      <c r="B699" s="20"/>
    </row>
    <row r="700" spans="1:2" ht="13.5" customHeight="1" x14ac:dyDescent="0.25">
      <c r="A700" s="23"/>
      <c r="B700" s="20"/>
    </row>
    <row r="701" spans="1:2" ht="13.5" customHeight="1" x14ac:dyDescent="0.25">
      <c r="A701" s="23"/>
      <c r="B701" s="20"/>
    </row>
    <row r="702" spans="1:2" ht="13.5" customHeight="1" x14ac:dyDescent="0.25">
      <c r="A702" s="23"/>
      <c r="B702" s="20"/>
    </row>
    <row r="703" spans="1:2" ht="13.5" customHeight="1" x14ac:dyDescent="0.25">
      <c r="A703" s="23"/>
      <c r="B703" s="20"/>
    </row>
    <row r="704" spans="1:2" ht="13.5" customHeight="1" x14ac:dyDescent="0.25">
      <c r="A704" s="23"/>
      <c r="B704" s="20"/>
    </row>
    <row r="705" spans="1:2" ht="13.5" customHeight="1" x14ac:dyDescent="0.25">
      <c r="A705" s="23"/>
      <c r="B705" s="20"/>
    </row>
    <row r="706" spans="1:2" ht="13.5" customHeight="1" x14ac:dyDescent="0.25">
      <c r="A706" s="23"/>
      <c r="B706" s="20"/>
    </row>
    <row r="707" spans="1:2" ht="13.5" customHeight="1" x14ac:dyDescent="0.25">
      <c r="A707" s="23"/>
      <c r="B707" s="20"/>
    </row>
    <row r="708" spans="1:2" ht="13.5" customHeight="1" x14ac:dyDescent="0.25">
      <c r="A708" s="23"/>
      <c r="B708" s="20"/>
    </row>
    <row r="709" spans="1:2" ht="13.5" customHeight="1" x14ac:dyDescent="0.25">
      <c r="A709" s="23"/>
      <c r="B709" s="20"/>
    </row>
    <row r="710" spans="1:2" ht="13.5" customHeight="1" x14ac:dyDescent="0.25">
      <c r="A710" s="23"/>
      <c r="B710" s="20"/>
    </row>
    <row r="711" spans="1:2" ht="13.5" customHeight="1" x14ac:dyDescent="0.25">
      <c r="A711" s="23"/>
      <c r="B711" s="20"/>
    </row>
    <row r="712" spans="1:2" ht="13.5" customHeight="1" x14ac:dyDescent="0.25">
      <c r="A712" s="23"/>
      <c r="B712" s="20"/>
    </row>
    <row r="713" spans="1:2" ht="13.5" customHeight="1" x14ac:dyDescent="0.25">
      <c r="A713" s="23"/>
      <c r="B713" s="20"/>
    </row>
    <row r="714" spans="1:2" ht="13.5" customHeight="1" x14ac:dyDescent="0.25">
      <c r="A714" s="23"/>
      <c r="B714" s="20"/>
    </row>
    <row r="715" spans="1:2" ht="13.5" customHeight="1" x14ac:dyDescent="0.25">
      <c r="A715" s="23"/>
      <c r="B715" s="20"/>
    </row>
    <row r="716" spans="1:2" ht="13.5" customHeight="1" x14ac:dyDescent="0.25">
      <c r="A716" s="23"/>
      <c r="B716" s="20"/>
    </row>
    <row r="717" spans="1:2" ht="13.5" customHeight="1" x14ac:dyDescent="0.25">
      <c r="A717" s="23"/>
      <c r="B717" s="20"/>
    </row>
    <row r="718" spans="1:2" ht="13.5" customHeight="1" x14ac:dyDescent="0.25">
      <c r="A718" s="23"/>
      <c r="B718" s="20"/>
    </row>
    <row r="719" spans="1:2" ht="13.5" customHeight="1" x14ac:dyDescent="0.25">
      <c r="A719" s="23"/>
      <c r="B719" s="20"/>
    </row>
    <row r="720" spans="1:2" ht="13.5" customHeight="1" x14ac:dyDescent="0.25">
      <c r="A720" s="23"/>
      <c r="B720" s="20"/>
    </row>
    <row r="721" spans="1:2" ht="13.5" customHeight="1" x14ac:dyDescent="0.25">
      <c r="A721" s="23"/>
      <c r="B721" s="20"/>
    </row>
    <row r="722" spans="1:2" ht="13.5" customHeight="1" x14ac:dyDescent="0.25">
      <c r="A722" s="23"/>
      <c r="B722" s="20"/>
    </row>
    <row r="723" spans="1:2" ht="13.5" customHeight="1" x14ac:dyDescent="0.25">
      <c r="A723" s="23"/>
      <c r="B723" s="20"/>
    </row>
    <row r="724" spans="1:2" ht="13.5" customHeight="1" x14ac:dyDescent="0.25">
      <c r="A724" s="23"/>
      <c r="B724" s="20"/>
    </row>
    <row r="725" spans="1:2" ht="13.5" customHeight="1" x14ac:dyDescent="0.25">
      <c r="A725" s="23"/>
      <c r="B725" s="20"/>
    </row>
    <row r="726" spans="1:2" ht="13.5" customHeight="1" x14ac:dyDescent="0.25">
      <c r="A726" s="23"/>
      <c r="B726" s="20"/>
    </row>
    <row r="727" spans="1:2" ht="13.5" customHeight="1" x14ac:dyDescent="0.25">
      <c r="A727" s="23"/>
      <c r="B727" s="20"/>
    </row>
    <row r="728" spans="1:2" ht="13.5" customHeight="1" x14ac:dyDescent="0.25">
      <c r="A728" s="23"/>
      <c r="B728" s="20"/>
    </row>
    <row r="729" spans="1:2" ht="13.5" customHeight="1" x14ac:dyDescent="0.25">
      <c r="A729" s="23"/>
      <c r="B729" s="20"/>
    </row>
    <row r="730" spans="1:2" ht="13.5" customHeight="1" x14ac:dyDescent="0.25">
      <c r="A730" s="23"/>
      <c r="B730" s="20"/>
    </row>
    <row r="731" spans="1:2" ht="13.5" customHeight="1" x14ac:dyDescent="0.25">
      <c r="A731" s="23"/>
      <c r="B731" s="20"/>
    </row>
    <row r="732" spans="1:2" ht="13.5" customHeight="1" x14ac:dyDescent="0.25">
      <c r="A732" s="23"/>
      <c r="B732" s="20"/>
    </row>
    <row r="733" spans="1:2" ht="13.5" customHeight="1" x14ac:dyDescent="0.25">
      <c r="A733" s="23"/>
      <c r="B733" s="20"/>
    </row>
    <row r="734" spans="1:2" ht="13.5" customHeight="1" x14ac:dyDescent="0.25">
      <c r="A734" s="23"/>
      <c r="B734" s="20"/>
    </row>
    <row r="735" spans="1:2" ht="13.5" customHeight="1" x14ac:dyDescent="0.25">
      <c r="A735" s="23"/>
      <c r="B735" s="20"/>
    </row>
    <row r="736" spans="1:2" ht="13.5" customHeight="1" x14ac:dyDescent="0.25">
      <c r="A736" s="23"/>
      <c r="B736" s="20"/>
    </row>
    <row r="737" spans="1:2" ht="13.5" customHeight="1" x14ac:dyDescent="0.25">
      <c r="A737" s="23"/>
      <c r="B737" s="20"/>
    </row>
    <row r="738" spans="1:2" ht="13.5" customHeight="1" x14ac:dyDescent="0.25">
      <c r="A738" s="23"/>
      <c r="B738" s="20"/>
    </row>
    <row r="739" spans="1:2" ht="13.5" customHeight="1" x14ac:dyDescent="0.25">
      <c r="A739" s="23"/>
      <c r="B739" s="20"/>
    </row>
    <row r="740" spans="1:2" ht="13.5" customHeight="1" x14ac:dyDescent="0.25">
      <c r="A740" s="23"/>
      <c r="B740" s="20"/>
    </row>
    <row r="741" spans="1:2" ht="13.5" customHeight="1" x14ac:dyDescent="0.25">
      <c r="A741" s="23"/>
      <c r="B741" s="20"/>
    </row>
    <row r="742" spans="1:2" ht="13.5" customHeight="1" x14ac:dyDescent="0.25">
      <c r="A742" s="23"/>
      <c r="B742" s="20"/>
    </row>
    <row r="743" spans="1:2" ht="13.5" customHeight="1" x14ac:dyDescent="0.25">
      <c r="A743" s="23"/>
      <c r="B743" s="20"/>
    </row>
    <row r="744" spans="1:2" ht="13.5" customHeight="1" x14ac:dyDescent="0.25">
      <c r="A744" s="23"/>
      <c r="B744" s="20"/>
    </row>
    <row r="745" spans="1:2" ht="13.5" customHeight="1" x14ac:dyDescent="0.25">
      <c r="A745" s="23"/>
      <c r="B745" s="20"/>
    </row>
    <row r="746" spans="1:2" ht="13.5" customHeight="1" x14ac:dyDescent="0.25">
      <c r="A746" s="23"/>
      <c r="B746" s="20"/>
    </row>
    <row r="747" spans="1:2" ht="13.5" customHeight="1" x14ac:dyDescent="0.25">
      <c r="A747" s="23"/>
      <c r="B747" s="20"/>
    </row>
    <row r="748" spans="1:2" ht="13.5" customHeight="1" x14ac:dyDescent="0.25">
      <c r="A748" s="23"/>
      <c r="B748" s="20"/>
    </row>
    <row r="749" spans="1:2" ht="13.5" customHeight="1" x14ac:dyDescent="0.25">
      <c r="A749" s="23"/>
      <c r="B749" s="20"/>
    </row>
    <row r="750" spans="1:2" ht="13.5" customHeight="1" x14ac:dyDescent="0.25">
      <c r="A750" s="23"/>
      <c r="B750" s="20"/>
    </row>
    <row r="751" spans="1:2" ht="13.5" customHeight="1" x14ac:dyDescent="0.25">
      <c r="A751" s="23"/>
      <c r="B751" s="20"/>
    </row>
    <row r="752" spans="1:2" ht="13.5" customHeight="1" x14ac:dyDescent="0.25">
      <c r="A752" s="23"/>
      <c r="B752" s="20"/>
    </row>
    <row r="753" spans="1:2" ht="13.5" customHeight="1" x14ac:dyDescent="0.25">
      <c r="A753" s="23"/>
      <c r="B753" s="20"/>
    </row>
    <row r="754" spans="1:2" ht="13.5" customHeight="1" x14ac:dyDescent="0.25">
      <c r="A754" s="23"/>
      <c r="B754" s="20"/>
    </row>
    <row r="755" spans="1:2" ht="13.5" customHeight="1" x14ac:dyDescent="0.25">
      <c r="A755" s="23"/>
      <c r="B755" s="20"/>
    </row>
    <row r="756" spans="1:2" ht="13.5" customHeight="1" x14ac:dyDescent="0.25">
      <c r="A756" s="23"/>
      <c r="B756" s="20"/>
    </row>
    <row r="757" spans="1:2" ht="13.5" customHeight="1" x14ac:dyDescent="0.25">
      <c r="A757" s="23"/>
      <c r="B757" s="20"/>
    </row>
    <row r="758" spans="1:2" ht="13.5" customHeight="1" x14ac:dyDescent="0.25">
      <c r="A758" s="23"/>
      <c r="B758" s="20"/>
    </row>
    <row r="759" spans="1:2" ht="13.5" customHeight="1" x14ac:dyDescent="0.25">
      <c r="A759" s="23"/>
      <c r="B759" s="20"/>
    </row>
    <row r="760" spans="1:2" ht="13.5" customHeight="1" x14ac:dyDescent="0.25">
      <c r="A760" s="23"/>
      <c r="B760" s="20"/>
    </row>
    <row r="761" spans="1:2" ht="13.5" customHeight="1" x14ac:dyDescent="0.25">
      <c r="A761" s="23"/>
      <c r="B761" s="20"/>
    </row>
    <row r="762" spans="1:2" ht="13.5" customHeight="1" x14ac:dyDescent="0.25">
      <c r="A762" s="23"/>
      <c r="B762" s="20"/>
    </row>
    <row r="763" spans="1:2" ht="13.5" customHeight="1" x14ac:dyDescent="0.25">
      <c r="A763" s="23"/>
      <c r="B763" s="20"/>
    </row>
    <row r="764" spans="1:2" ht="13.5" customHeight="1" x14ac:dyDescent="0.25">
      <c r="A764" s="23"/>
      <c r="B764" s="20"/>
    </row>
    <row r="765" spans="1:2" ht="13.5" customHeight="1" x14ac:dyDescent="0.25">
      <c r="A765" s="23"/>
      <c r="B765" s="20"/>
    </row>
    <row r="766" spans="1:2" ht="13.5" customHeight="1" x14ac:dyDescent="0.25">
      <c r="A766" s="23"/>
      <c r="B766" s="20"/>
    </row>
    <row r="767" spans="1:2" ht="13.5" customHeight="1" x14ac:dyDescent="0.25">
      <c r="A767" s="23"/>
      <c r="B767" s="20"/>
    </row>
    <row r="768" spans="1:2" ht="13.5" customHeight="1" x14ac:dyDescent="0.25">
      <c r="A768" s="23"/>
      <c r="B768" s="20"/>
    </row>
    <row r="769" spans="1:2" ht="13.5" customHeight="1" x14ac:dyDescent="0.25">
      <c r="A769" s="23"/>
      <c r="B769" s="20"/>
    </row>
    <row r="770" spans="1:2" ht="13.5" customHeight="1" x14ac:dyDescent="0.25">
      <c r="A770" s="23"/>
      <c r="B770" s="20"/>
    </row>
    <row r="771" spans="1:2" ht="13.5" customHeight="1" x14ac:dyDescent="0.25">
      <c r="A771" s="23"/>
      <c r="B771" s="20"/>
    </row>
    <row r="772" spans="1:2" ht="13.5" customHeight="1" x14ac:dyDescent="0.25">
      <c r="A772" s="23"/>
      <c r="B772" s="20"/>
    </row>
    <row r="773" spans="1:2" ht="13.5" customHeight="1" x14ac:dyDescent="0.25">
      <c r="A773" s="23"/>
      <c r="B773" s="20"/>
    </row>
    <row r="774" spans="1:2" ht="13.5" customHeight="1" x14ac:dyDescent="0.25">
      <c r="A774" s="23"/>
      <c r="B774" s="20"/>
    </row>
    <row r="775" spans="1:2" ht="13.5" customHeight="1" x14ac:dyDescent="0.25">
      <c r="A775" s="23"/>
      <c r="B775" s="20"/>
    </row>
    <row r="776" spans="1:2" ht="13.5" customHeight="1" x14ac:dyDescent="0.25">
      <c r="A776" s="23"/>
      <c r="B776" s="20"/>
    </row>
    <row r="777" spans="1:2" ht="13.5" customHeight="1" x14ac:dyDescent="0.25">
      <c r="A777" s="23"/>
      <c r="B777" s="20"/>
    </row>
    <row r="778" spans="1:2" ht="13.5" customHeight="1" x14ac:dyDescent="0.25">
      <c r="A778" s="23"/>
      <c r="B778" s="20"/>
    </row>
    <row r="779" spans="1:2" ht="13.5" customHeight="1" x14ac:dyDescent="0.25">
      <c r="A779" s="23"/>
      <c r="B779" s="20"/>
    </row>
    <row r="780" spans="1:2" ht="13.5" customHeight="1" x14ac:dyDescent="0.25">
      <c r="A780" s="23"/>
      <c r="B780" s="20"/>
    </row>
    <row r="781" spans="1:2" ht="13.5" customHeight="1" x14ac:dyDescent="0.25">
      <c r="A781" s="23"/>
      <c r="B781" s="20"/>
    </row>
    <row r="782" spans="1:2" ht="13.5" customHeight="1" x14ac:dyDescent="0.25">
      <c r="A782" s="23"/>
      <c r="B782" s="20"/>
    </row>
    <row r="783" spans="1:2" ht="13.5" customHeight="1" x14ac:dyDescent="0.25">
      <c r="A783" s="23"/>
      <c r="B783" s="20"/>
    </row>
    <row r="784" spans="1:2" ht="13.5" customHeight="1" x14ac:dyDescent="0.25">
      <c r="A784" s="23"/>
      <c r="B784" s="20"/>
    </row>
    <row r="785" spans="1:2" ht="13.5" customHeight="1" x14ac:dyDescent="0.25">
      <c r="A785" s="23"/>
      <c r="B785" s="20"/>
    </row>
    <row r="786" spans="1:2" ht="13.5" customHeight="1" x14ac:dyDescent="0.25">
      <c r="A786" s="23"/>
      <c r="B786" s="20"/>
    </row>
    <row r="787" spans="1:2" ht="13.5" customHeight="1" x14ac:dyDescent="0.25">
      <c r="A787" s="23"/>
      <c r="B787" s="20"/>
    </row>
    <row r="788" spans="1:2" ht="13.5" customHeight="1" x14ac:dyDescent="0.25">
      <c r="A788" s="23"/>
      <c r="B788" s="20"/>
    </row>
    <row r="789" spans="1:2" ht="13.5" customHeight="1" x14ac:dyDescent="0.25">
      <c r="A789" s="23"/>
      <c r="B789" s="20"/>
    </row>
    <row r="790" spans="1:2" ht="13.5" customHeight="1" x14ac:dyDescent="0.25">
      <c r="A790" s="23"/>
      <c r="B790" s="20"/>
    </row>
    <row r="791" spans="1:2" ht="13.5" customHeight="1" x14ac:dyDescent="0.25">
      <c r="A791" s="23"/>
      <c r="B791" s="20"/>
    </row>
    <row r="792" spans="1:2" ht="13.5" customHeight="1" x14ac:dyDescent="0.25">
      <c r="A792" s="23"/>
      <c r="B792" s="20"/>
    </row>
    <row r="793" spans="1:2" ht="13.5" customHeight="1" x14ac:dyDescent="0.25">
      <c r="A793" s="23"/>
      <c r="B793" s="20"/>
    </row>
    <row r="794" spans="1:2" ht="13.5" customHeight="1" x14ac:dyDescent="0.25">
      <c r="A794" s="23"/>
      <c r="B794" s="20"/>
    </row>
    <row r="795" spans="1:2" ht="13.5" customHeight="1" x14ac:dyDescent="0.25">
      <c r="A795" s="23"/>
      <c r="B795" s="20"/>
    </row>
    <row r="796" spans="1:2" ht="13.5" customHeight="1" x14ac:dyDescent="0.25">
      <c r="A796" s="23"/>
      <c r="B796" s="20"/>
    </row>
    <row r="797" spans="1:2" ht="13.5" customHeight="1" x14ac:dyDescent="0.25">
      <c r="A797" s="23"/>
      <c r="B797" s="20"/>
    </row>
    <row r="798" spans="1:2" ht="13.5" customHeight="1" x14ac:dyDescent="0.25">
      <c r="A798" s="23"/>
      <c r="B798" s="20"/>
    </row>
    <row r="799" spans="1:2" ht="13.5" customHeight="1" x14ac:dyDescent="0.25">
      <c r="A799" s="23"/>
      <c r="B799" s="20"/>
    </row>
    <row r="800" spans="1:2" ht="13.5" customHeight="1" x14ac:dyDescent="0.25">
      <c r="A800" s="23"/>
      <c r="B800" s="20"/>
    </row>
    <row r="801" spans="1:2" ht="13.5" customHeight="1" x14ac:dyDescent="0.25">
      <c r="A801" s="23"/>
      <c r="B801" s="20"/>
    </row>
    <row r="802" spans="1:2" ht="13.5" customHeight="1" x14ac:dyDescent="0.25">
      <c r="A802" s="23"/>
      <c r="B802" s="20"/>
    </row>
    <row r="803" spans="1:2" ht="13.5" customHeight="1" x14ac:dyDescent="0.25">
      <c r="A803" s="23"/>
      <c r="B803" s="20"/>
    </row>
    <row r="804" spans="1:2" ht="13.5" customHeight="1" x14ac:dyDescent="0.25">
      <c r="A804" s="23"/>
      <c r="B804" s="20"/>
    </row>
    <row r="805" spans="1:2" ht="13.5" customHeight="1" x14ac:dyDescent="0.25">
      <c r="A805" s="23"/>
      <c r="B805" s="20"/>
    </row>
    <row r="806" spans="1:2" ht="13.5" customHeight="1" x14ac:dyDescent="0.25">
      <c r="A806" s="23"/>
      <c r="B806" s="20"/>
    </row>
    <row r="807" spans="1:2" ht="13.5" customHeight="1" x14ac:dyDescent="0.25">
      <c r="A807" s="23"/>
      <c r="B807" s="20"/>
    </row>
    <row r="808" spans="1:2" ht="13.5" customHeight="1" x14ac:dyDescent="0.25">
      <c r="A808" s="23"/>
      <c r="B808" s="20"/>
    </row>
    <row r="809" spans="1:2" ht="13.5" customHeight="1" x14ac:dyDescent="0.25">
      <c r="A809" s="23"/>
      <c r="B809" s="20"/>
    </row>
    <row r="810" spans="1:2" ht="13.5" customHeight="1" x14ac:dyDescent="0.25">
      <c r="A810" s="23"/>
      <c r="B810" s="20"/>
    </row>
    <row r="811" spans="1:2" ht="13.5" customHeight="1" x14ac:dyDescent="0.25">
      <c r="A811" s="23"/>
      <c r="B811" s="20"/>
    </row>
    <row r="812" spans="1:2" ht="13.5" customHeight="1" x14ac:dyDescent="0.25">
      <c r="A812" s="23"/>
      <c r="B812" s="20"/>
    </row>
    <row r="813" spans="1:2" ht="13.5" customHeight="1" x14ac:dyDescent="0.25">
      <c r="A813" s="23"/>
      <c r="B813" s="20"/>
    </row>
    <row r="814" spans="1:2" ht="13.5" customHeight="1" x14ac:dyDescent="0.25">
      <c r="A814" s="23"/>
      <c r="B814" s="20"/>
    </row>
    <row r="815" spans="1:2" ht="13.5" customHeight="1" x14ac:dyDescent="0.25">
      <c r="A815" s="23"/>
      <c r="B815" s="20"/>
    </row>
    <row r="816" spans="1:2" ht="13.5" customHeight="1" x14ac:dyDescent="0.25">
      <c r="A816" s="23"/>
      <c r="B816" s="20"/>
    </row>
    <row r="817" spans="1:2" ht="13.5" customHeight="1" x14ac:dyDescent="0.25">
      <c r="A817" s="23"/>
      <c r="B817" s="20"/>
    </row>
    <row r="818" spans="1:2" ht="13.5" customHeight="1" x14ac:dyDescent="0.25">
      <c r="A818" s="23"/>
      <c r="B818" s="20"/>
    </row>
    <row r="819" spans="1:2" ht="13.5" customHeight="1" x14ac:dyDescent="0.25">
      <c r="A819" s="23"/>
      <c r="B819" s="20"/>
    </row>
    <row r="820" spans="1:2" ht="13.5" customHeight="1" x14ac:dyDescent="0.25">
      <c r="A820" s="23"/>
      <c r="B820" s="20"/>
    </row>
    <row r="821" spans="1:2" ht="13.5" customHeight="1" x14ac:dyDescent="0.25">
      <c r="A821" s="23"/>
      <c r="B821" s="20"/>
    </row>
    <row r="822" spans="1:2" ht="13.5" customHeight="1" x14ac:dyDescent="0.25">
      <c r="A822" s="23"/>
      <c r="B822" s="20"/>
    </row>
    <row r="823" spans="1:2" ht="13.5" customHeight="1" x14ac:dyDescent="0.25">
      <c r="A823" s="23"/>
      <c r="B823" s="20"/>
    </row>
    <row r="824" spans="1:2" ht="13.5" customHeight="1" x14ac:dyDescent="0.25">
      <c r="A824" s="23"/>
      <c r="B824" s="20"/>
    </row>
    <row r="825" spans="1:2" ht="13.5" customHeight="1" x14ac:dyDescent="0.25">
      <c r="A825" s="23"/>
      <c r="B825" s="20"/>
    </row>
    <row r="826" spans="1:2" ht="13.5" customHeight="1" x14ac:dyDescent="0.25">
      <c r="A826" s="23"/>
      <c r="B826" s="20"/>
    </row>
    <row r="827" spans="1:2" ht="13.5" customHeight="1" x14ac:dyDescent="0.25">
      <c r="A827" s="23"/>
      <c r="B827" s="20"/>
    </row>
    <row r="828" spans="1:2" ht="13.5" customHeight="1" x14ac:dyDescent="0.25">
      <c r="A828" s="23"/>
      <c r="B828" s="20"/>
    </row>
    <row r="829" spans="1:2" ht="13.5" customHeight="1" x14ac:dyDescent="0.25">
      <c r="A829" s="23"/>
      <c r="B829" s="20"/>
    </row>
    <row r="830" spans="1:2" ht="13.5" customHeight="1" x14ac:dyDescent="0.25">
      <c r="A830" s="23"/>
      <c r="B830" s="20"/>
    </row>
    <row r="831" spans="1:2" ht="13.5" customHeight="1" x14ac:dyDescent="0.25">
      <c r="A831" s="23"/>
      <c r="B831" s="20"/>
    </row>
    <row r="832" spans="1:2" ht="13.5" customHeight="1" x14ac:dyDescent="0.25">
      <c r="A832" s="23"/>
      <c r="B832" s="20"/>
    </row>
    <row r="833" spans="1:2" ht="13.5" customHeight="1" x14ac:dyDescent="0.25">
      <c r="A833" s="23"/>
      <c r="B833" s="20"/>
    </row>
    <row r="834" spans="1:2" ht="13.5" customHeight="1" x14ac:dyDescent="0.25">
      <c r="A834" s="23"/>
      <c r="B834" s="20"/>
    </row>
    <row r="835" spans="1:2" ht="13.5" customHeight="1" x14ac:dyDescent="0.25">
      <c r="A835" s="23"/>
      <c r="B835" s="20"/>
    </row>
    <row r="836" spans="1:2" ht="13.5" customHeight="1" x14ac:dyDescent="0.25">
      <c r="A836" s="23"/>
      <c r="B836" s="20"/>
    </row>
    <row r="837" spans="1:2" ht="13.5" customHeight="1" x14ac:dyDescent="0.25">
      <c r="A837" s="23"/>
      <c r="B837" s="20"/>
    </row>
    <row r="838" spans="1:2" ht="13.5" customHeight="1" x14ac:dyDescent="0.25">
      <c r="A838" s="23"/>
      <c r="B838" s="20"/>
    </row>
    <row r="839" spans="1:2" ht="13.5" customHeight="1" x14ac:dyDescent="0.25">
      <c r="A839" s="23"/>
      <c r="B839" s="20"/>
    </row>
    <row r="840" spans="1:2" ht="13.5" customHeight="1" x14ac:dyDescent="0.25">
      <c r="A840" s="23"/>
      <c r="B840" s="20"/>
    </row>
    <row r="841" spans="1:2" ht="13.5" customHeight="1" x14ac:dyDescent="0.25">
      <c r="A841" s="23"/>
      <c r="B841" s="20"/>
    </row>
    <row r="842" spans="1:2" ht="13.5" customHeight="1" x14ac:dyDescent="0.25">
      <c r="A842" s="23"/>
      <c r="B842" s="20"/>
    </row>
    <row r="843" spans="1:2" ht="13.5" customHeight="1" x14ac:dyDescent="0.25">
      <c r="A843" s="23"/>
      <c r="B843" s="20"/>
    </row>
    <row r="844" spans="1:2" ht="13.5" customHeight="1" x14ac:dyDescent="0.25">
      <c r="A844" s="23"/>
      <c r="B844" s="20"/>
    </row>
    <row r="845" spans="1:2" ht="13.5" customHeight="1" x14ac:dyDescent="0.25">
      <c r="A845" s="23"/>
      <c r="B845" s="20"/>
    </row>
    <row r="846" spans="1:2" ht="13.5" customHeight="1" x14ac:dyDescent="0.25">
      <c r="A846" s="23"/>
      <c r="B846" s="20"/>
    </row>
    <row r="847" spans="1:2" ht="13.5" customHeight="1" x14ac:dyDescent="0.25">
      <c r="A847" s="23"/>
      <c r="B847" s="20"/>
    </row>
    <row r="848" spans="1:2" ht="13.5" customHeight="1" x14ac:dyDescent="0.25">
      <c r="A848" s="23"/>
      <c r="B848" s="20"/>
    </row>
    <row r="849" spans="1:2" ht="13.5" customHeight="1" x14ac:dyDescent="0.25">
      <c r="A849" s="23"/>
      <c r="B849" s="20"/>
    </row>
    <row r="850" spans="1:2" ht="13.5" customHeight="1" x14ac:dyDescent="0.25">
      <c r="A850" s="23"/>
      <c r="B850" s="20"/>
    </row>
    <row r="851" spans="1:2" ht="13.5" customHeight="1" x14ac:dyDescent="0.25">
      <c r="A851" s="23"/>
      <c r="B851" s="20"/>
    </row>
    <row r="852" spans="1:2" ht="13.5" customHeight="1" x14ac:dyDescent="0.25">
      <c r="A852" s="23"/>
      <c r="B852" s="20"/>
    </row>
    <row r="853" spans="1:2" ht="13.5" customHeight="1" x14ac:dyDescent="0.25">
      <c r="A853" s="23"/>
      <c r="B853" s="20"/>
    </row>
    <row r="854" spans="1:2" ht="13.5" customHeight="1" x14ac:dyDescent="0.25">
      <c r="A854" s="23"/>
      <c r="B854" s="20"/>
    </row>
    <row r="855" spans="1:2" ht="13.5" customHeight="1" x14ac:dyDescent="0.25">
      <c r="A855" s="23"/>
      <c r="B855" s="20"/>
    </row>
    <row r="856" spans="1:2" ht="13.5" customHeight="1" x14ac:dyDescent="0.25">
      <c r="A856" s="23"/>
      <c r="B856" s="20"/>
    </row>
    <row r="857" spans="1:2" ht="13.5" customHeight="1" x14ac:dyDescent="0.25">
      <c r="A857" s="23"/>
      <c r="B857" s="20"/>
    </row>
    <row r="858" spans="1:2" ht="13.5" customHeight="1" x14ac:dyDescent="0.25">
      <c r="A858" s="23"/>
      <c r="B858" s="20"/>
    </row>
    <row r="859" spans="1:2" ht="13.5" customHeight="1" x14ac:dyDescent="0.25">
      <c r="A859" s="23"/>
      <c r="B859" s="20"/>
    </row>
    <row r="860" spans="1:2" ht="13.5" customHeight="1" x14ac:dyDescent="0.25">
      <c r="A860" s="23"/>
      <c r="B860" s="20"/>
    </row>
    <row r="861" spans="1:2" ht="13.5" customHeight="1" x14ac:dyDescent="0.25">
      <c r="A861" s="23"/>
      <c r="B861" s="20"/>
    </row>
    <row r="862" spans="1:2" ht="13.5" customHeight="1" x14ac:dyDescent="0.25">
      <c r="A862" s="23"/>
      <c r="B862" s="20"/>
    </row>
    <row r="863" spans="1:2" ht="13.5" customHeight="1" x14ac:dyDescent="0.25">
      <c r="A863" s="23"/>
      <c r="B863" s="20"/>
    </row>
    <row r="864" spans="1:2" ht="13.5" customHeight="1" x14ac:dyDescent="0.25">
      <c r="A864" s="23"/>
      <c r="B864" s="20"/>
    </row>
    <row r="865" spans="1:2" ht="13.5" customHeight="1" x14ac:dyDescent="0.25">
      <c r="A865" s="23"/>
      <c r="B865" s="20"/>
    </row>
    <row r="866" spans="1:2" ht="13.5" customHeight="1" x14ac:dyDescent="0.25">
      <c r="A866" s="23"/>
      <c r="B866" s="20"/>
    </row>
    <row r="867" spans="1:2" ht="13.5" customHeight="1" x14ac:dyDescent="0.25">
      <c r="A867" s="23"/>
      <c r="B867" s="20"/>
    </row>
    <row r="868" spans="1:2" ht="13.5" customHeight="1" x14ac:dyDescent="0.25">
      <c r="A868" s="23"/>
      <c r="B868" s="20"/>
    </row>
    <row r="869" spans="1:2" ht="13.5" customHeight="1" x14ac:dyDescent="0.25">
      <c r="A869" s="23"/>
      <c r="B869" s="20"/>
    </row>
    <row r="870" spans="1:2" ht="13.5" customHeight="1" x14ac:dyDescent="0.25">
      <c r="A870" s="23"/>
      <c r="B870" s="20"/>
    </row>
    <row r="871" spans="1:2" ht="13.5" customHeight="1" x14ac:dyDescent="0.25">
      <c r="A871" s="23"/>
      <c r="B871" s="20"/>
    </row>
    <row r="872" spans="1:2" ht="13.5" customHeight="1" x14ac:dyDescent="0.25">
      <c r="A872" s="23"/>
      <c r="B872" s="20"/>
    </row>
    <row r="873" spans="1:2" ht="13.5" customHeight="1" x14ac:dyDescent="0.25">
      <c r="A873" s="23"/>
      <c r="B873" s="20"/>
    </row>
    <row r="874" spans="1:2" ht="13.5" customHeight="1" x14ac:dyDescent="0.25">
      <c r="A874" s="23"/>
      <c r="B874" s="20"/>
    </row>
    <row r="875" spans="1:2" ht="13.5" customHeight="1" x14ac:dyDescent="0.25">
      <c r="A875" s="23"/>
      <c r="B875" s="20"/>
    </row>
    <row r="876" spans="1:2" ht="13.5" customHeight="1" x14ac:dyDescent="0.25">
      <c r="A876" s="23"/>
      <c r="B876" s="20"/>
    </row>
    <row r="877" spans="1:2" ht="13.5" customHeight="1" x14ac:dyDescent="0.25">
      <c r="A877" s="23"/>
      <c r="B877" s="20"/>
    </row>
    <row r="878" spans="1:2" ht="13.5" customHeight="1" x14ac:dyDescent="0.25">
      <c r="A878" s="23"/>
      <c r="B878" s="20"/>
    </row>
    <row r="879" spans="1:2" ht="13.5" customHeight="1" x14ac:dyDescent="0.25">
      <c r="A879" s="23"/>
      <c r="B879" s="20"/>
    </row>
    <row r="880" spans="1:2" ht="13.5" customHeight="1" x14ac:dyDescent="0.25">
      <c r="A880" s="23"/>
      <c r="B880" s="20"/>
    </row>
    <row r="881" spans="1:2" ht="13.5" customHeight="1" x14ac:dyDescent="0.25">
      <c r="A881" s="23"/>
      <c r="B881" s="20"/>
    </row>
    <row r="882" spans="1:2" ht="13.5" customHeight="1" x14ac:dyDescent="0.25">
      <c r="A882" s="23"/>
      <c r="B882" s="20"/>
    </row>
    <row r="883" spans="1:2" ht="13.5" customHeight="1" x14ac:dyDescent="0.25">
      <c r="A883" s="23"/>
      <c r="B883" s="20"/>
    </row>
    <row r="884" spans="1:2" ht="13.5" customHeight="1" x14ac:dyDescent="0.25">
      <c r="A884" s="23"/>
      <c r="B884" s="20"/>
    </row>
    <row r="885" spans="1:2" ht="13.5" customHeight="1" x14ac:dyDescent="0.25">
      <c r="A885" s="23"/>
      <c r="B885" s="20"/>
    </row>
    <row r="886" spans="1:2" ht="13.5" customHeight="1" x14ac:dyDescent="0.25">
      <c r="A886" s="23"/>
      <c r="B886" s="20"/>
    </row>
    <row r="887" spans="1:2" ht="13.5" customHeight="1" x14ac:dyDescent="0.25">
      <c r="A887" s="23"/>
      <c r="B887" s="20"/>
    </row>
    <row r="888" spans="1:2" ht="13.5" customHeight="1" x14ac:dyDescent="0.25">
      <c r="A888" s="23"/>
      <c r="B888" s="20"/>
    </row>
    <row r="889" spans="1:2" ht="13.5" customHeight="1" x14ac:dyDescent="0.25">
      <c r="A889" s="23"/>
      <c r="B889" s="20"/>
    </row>
    <row r="890" spans="1:2" ht="13.5" customHeight="1" x14ac:dyDescent="0.25">
      <c r="A890" s="23"/>
      <c r="B890" s="20"/>
    </row>
    <row r="891" spans="1:2" ht="13.5" customHeight="1" x14ac:dyDescent="0.25">
      <c r="A891" s="23"/>
      <c r="B891" s="20"/>
    </row>
    <row r="892" spans="1:2" ht="13.5" customHeight="1" x14ac:dyDescent="0.25">
      <c r="A892" s="23"/>
      <c r="B892" s="20"/>
    </row>
    <row r="893" spans="1:2" ht="13.5" customHeight="1" x14ac:dyDescent="0.25">
      <c r="A893" s="23"/>
      <c r="B893" s="20"/>
    </row>
    <row r="894" spans="1:2" ht="13.5" customHeight="1" x14ac:dyDescent="0.25">
      <c r="A894" s="23"/>
      <c r="B894" s="20"/>
    </row>
    <row r="895" spans="1:2" ht="13.5" customHeight="1" x14ac:dyDescent="0.25">
      <c r="A895" s="23"/>
      <c r="B895" s="20"/>
    </row>
    <row r="896" spans="1:2" ht="13.5" customHeight="1" x14ac:dyDescent="0.25">
      <c r="A896" s="23"/>
      <c r="B896" s="20"/>
    </row>
    <row r="897" spans="1:2" ht="13.5" customHeight="1" x14ac:dyDescent="0.25">
      <c r="A897" s="23"/>
      <c r="B897" s="20"/>
    </row>
    <row r="898" spans="1:2" ht="13.5" customHeight="1" x14ac:dyDescent="0.25">
      <c r="A898" s="23"/>
      <c r="B898" s="20"/>
    </row>
    <row r="899" spans="1:2" ht="13.5" customHeight="1" x14ac:dyDescent="0.25">
      <c r="A899" s="23"/>
      <c r="B899" s="20"/>
    </row>
    <row r="900" spans="1:2" ht="13.5" customHeight="1" x14ac:dyDescent="0.25">
      <c r="A900" s="23"/>
      <c r="B900" s="20"/>
    </row>
    <row r="901" spans="1:2" ht="13.5" customHeight="1" x14ac:dyDescent="0.25">
      <c r="A901" s="23"/>
      <c r="B901" s="20"/>
    </row>
    <row r="902" spans="1:2" ht="13.5" customHeight="1" x14ac:dyDescent="0.25">
      <c r="A902" s="23"/>
      <c r="B902" s="20"/>
    </row>
    <row r="903" spans="1:2" ht="13.5" customHeight="1" x14ac:dyDescent="0.25">
      <c r="A903" s="23"/>
      <c r="B903" s="20"/>
    </row>
    <row r="904" spans="1:2" ht="13.5" customHeight="1" x14ac:dyDescent="0.25">
      <c r="A904" s="23"/>
      <c r="B904" s="20"/>
    </row>
    <row r="905" spans="1:2" ht="13.5" customHeight="1" x14ac:dyDescent="0.25">
      <c r="A905" s="23"/>
      <c r="B905" s="20"/>
    </row>
    <row r="906" spans="1:2" ht="13.5" customHeight="1" x14ac:dyDescent="0.25">
      <c r="A906" s="23"/>
      <c r="B906" s="20"/>
    </row>
    <row r="907" spans="1:2" ht="13.5" customHeight="1" x14ac:dyDescent="0.25">
      <c r="A907" s="23"/>
      <c r="B907" s="20"/>
    </row>
    <row r="908" spans="1:2" ht="13.5" customHeight="1" x14ac:dyDescent="0.25">
      <c r="A908" s="23"/>
      <c r="B908" s="20"/>
    </row>
    <row r="909" spans="1:2" ht="13.5" customHeight="1" x14ac:dyDescent="0.25">
      <c r="A909" s="23"/>
      <c r="B909" s="20"/>
    </row>
    <row r="910" spans="1:2" ht="13.5" customHeight="1" x14ac:dyDescent="0.25">
      <c r="A910" s="23"/>
      <c r="B910" s="20"/>
    </row>
    <row r="911" spans="1:2" ht="13.5" customHeight="1" x14ac:dyDescent="0.25">
      <c r="A911" s="23"/>
      <c r="B911" s="20"/>
    </row>
    <row r="912" spans="1:2" ht="13.5" customHeight="1" x14ac:dyDescent="0.25">
      <c r="A912" s="23"/>
      <c r="B912" s="20"/>
    </row>
    <row r="913" spans="1:2" ht="13.5" customHeight="1" x14ac:dyDescent="0.25">
      <c r="A913" s="23"/>
      <c r="B913" s="20"/>
    </row>
    <row r="914" spans="1:2" ht="13.5" customHeight="1" x14ac:dyDescent="0.25">
      <c r="A914" s="23"/>
      <c r="B914" s="20"/>
    </row>
    <row r="915" spans="1:2" ht="13.5" customHeight="1" x14ac:dyDescent="0.25">
      <c r="A915" s="23"/>
      <c r="B915" s="20"/>
    </row>
    <row r="916" spans="1:2" ht="13.5" customHeight="1" x14ac:dyDescent="0.25">
      <c r="A916" s="23"/>
      <c r="B916" s="20"/>
    </row>
    <row r="917" spans="1:2" ht="13.5" customHeight="1" x14ac:dyDescent="0.25">
      <c r="A917" s="23"/>
      <c r="B917" s="20"/>
    </row>
    <row r="918" spans="1:2" ht="13.5" customHeight="1" x14ac:dyDescent="0.25">
      <c r="A918" s="23"/>
      <c r="B918" s="20"/>
    </row>
    <row r="919" spans="1:2" ht="13.5" customHeight="1" x14ac:dyDescent="0.25">
      <c r="A919" s="23"/>
      <c r="B919" s="20"/>
    </row>
    <row r="920" spans="1:2" ht="13.5" customHeight="1" x14ac:dyDescent="0.25">
      <c r="A920" s="23"/>
      <c r="B920" s="20"/>
    </row>
    <row r="921" spans="1:2" ht="13.5" customHeight="1" x14ac:dyDescent="0.25">
      <c r="A921" s="23"/>
      <c r="B921" s="20"/>
    </row>
    <row r="922" spans="1:2" ht="13.5" customHeight="1" x14ac:dyDescent="0.25">
      <c r="A922" s="23"/>
      <c r="B922" s="20"/>
    </row>
    <row r="923" spans="1:2" ht="13.5" customHeight="1" x14ac:dyDescent="0.25">
      <c r="A923" s="23"/>
      <c r="B923" s="20"/>
    </row>
    <row r="924" spans="1:2" ht="13.5" customHeight="1" x14ac:dyDescent="0.25">
      <c r="A924" s="23"/>
      <c r="B924" s="20"/>
    </row>
    <row r="925" spans="1:2" ht="13.5" customHeight="1" x14ac:dyDescent="0.25">
      <c r="A925" s="23"/>
      <c r="B925" s="20"/>
    </row>
    <row r="926" spans="1:2" ht="13.5" customHeight="1" x14ac:dyDescent="0.25">
      <c r="A926" s="23"/>
      <c r="B926" s="20"/>
    </row>
    <row r="927" spans="1:2" ht="13.5" customHeight="1" x14ac:dyDescent="0.25">
      <c r="A927" s="23"/>
      <c r="B927" s="20"/>
    </row>
    <row r="928" spans="1:2" ht="13.5" customHeight="1" x14ac:dyDescent="0.25">
      <c r="A928" s="23"/>
      <c r="B928" s="20"/>
    </row>
    <row r="929" spans="1:2" ht="13.5" customHeight="1" x14ac:dyDescent="0.25">
      <c r="A929" s="23"/>
      <c r="B929" s="20"/>
    </row>
    <row r="930" spans="1:2" ht="13.5" customHeight="1" x14ac:dyDescent="0.25">
      <c r="A930" s="23"/>
      <c r="B930" s="20"/>
    </row>
    <row r="931" spans="1:2" ht="13.5" customHeight="1" x14ac:dyDescent="0.25">
      <c r="A931" s="23"/>
      <c r="B931" s="20"/>
    </row>
    <row r="932" spans="1:2" ht="13.5" customHeight="1" x14ac:dyDescent="0.25">
      <c r="A932" s="23"/>
      <c r="B932" s="20"/>
    </row>
    <row r="933" spans="1:2" ht="13.5" customHeight="1" x14ac:dyDescent="0.25">
      <c r="A933" s="23"/>
      <c r="B933" s="20"/>
    </row>
    <row r="934" spans="1:2" ht="13.5" customHeight="1" x14ac:dyDescent="0.25">
      <c r="A934" s="23"/>
      <c r="B934" s="20"/>
    </row>
    <row r="935" spans="1:2" ht="13.5" customHeight="1" x14ac:dyDescent="0.25">
      <c r="A935" s="23"/>
      <c r="B935" s="20"/>
    </row>
    <row r="936" spans="1:2" ht="13.5" customHeight="1" x14ac:dyDescent="0.25">
      <c r="A936" s="23"/>
      <c r="B936" s="20"/>
    </row>
    <row r="937" spans="1:2" ht="13.5" customHeight="1" x14ac:dyDescent="0.25">
      <c r="A937" s="23"/>
      <c r="B937" s="20"/>
    </row>
    <row r="938" spans="1:2" ht="13.5" customHeight="1" x14ac:dyDescent="0.25">
      <c r="A938" s="23"/>
      <c r="B938" s="20"/>
    </row>
    <row r="939" spans="1:2" ht="13.5" customHeight="1" x14ac:dyDescent="0.25">
      <c r="A939" s="23"/>
      <c r="B939" s="20"/>
    </row>
    <row r="940" spans="1:2" ht="13.5" customHeight="1" x14ac:dyDescent="0.25">
      <c r="A940" s="23"/>
      <c r="B940" s="20"/>
    </row>
    <row r="941" spans="1:2" ht="13.5" customHeight="1" x14ac:dyDescent="0.25">
      <c r="A941" s="23"/>
      <c r="B941" s="20"/>
    </row>
    <row r="942" spans="1:2" ht="13.5" customHeight="1" x14ac:dyDescent="0.25">
      <c r="A942" s="23"/>
      <c r="B942" s="20"/>
    </row>
    <row r="943" spans="1:2" ht="13.5" customHeight="1" x14ac:dyDescent="0.25">
      <c r="A943" s="23"/>
      <c r="B943" s="20"/>
    </row>
    <row r="944" spans="1:2" ht="13.5" customHeight="1" x14ac:dyDescent="0.25">
      <c r="A944" s="23"/>
      <c r="B944" s="20"/>
    </row>
    <row r="945" spans="1:2" ht="13.5" customHeight="1" x14ac:dyDescent="0.25">
      <c r="A945" s="23"/>
      <c r="B945" s="20"/>
    </row>
    <row r="946" spans="1:2" ht="13.5" customHeight="1" x14ac:dyDescent="0.25">
      <c r="A946" s="23"/>
      <c r="B946" s="20"/>
    </row>
    <row r="947" spans="1:2" ht="13.5" customHeight="1" x14ac:dyDescent="0.25">
      <c r="A947" s="23"/>
      <c r="B947" s="20"/>
    </row>
    <row r="948" spans="1:2" ht="13.5" customHeight="1" x14ac:dyDescent="0.25">
      <c r="A948" s="23"/>
      <c r="B948" s="20"/>
    </row>
    <row r="949" spans="1:2" ht="13.5" customHeight="1" x14ac:dyDescent="0.25">
      <c r="A949" s="23"/>
      <c r="B949" s="20"/>
    </row>
    <row r="950" spans="1:2" ht="13.5" customHeight="1" x14ac:dyDescent="0.25">
      <c r="A950" s="23"/>
      <c r="B950" s="20"/>
    </row>
    <row r="951" spans="1:2" ht="13.5" customHeight="1" x14ac:dyDescent="0.25">
      <c r="A951" s="23"/>
      <c r="B951" s="20"/>
    </row>
    <row r="952" spans="1:2" ht="13.5" customHeight="1" x14ac:dyDescent="0.25">
      <c r="A952" s="23"/>
      <c r="B952" s="20"/>
    </row>
    <row r="953" spans="1:2" ht="13.5" customHeight="1" x14ac:dyDescent="0.25">
      <c r="A953" s="23"/>
      <c r="B953" s="20"/>
    </row>
    <row r="954" spans="1:2" ht="13.5" customHeight="1" x14ac:dyDescent="0.25">
      <c r="A954" s="23"/>
      <c r="B954" s="20"/>
    </row>
    <row r="955" spans="1:2" ht="13.5" customHeight="1" x14ac:dyDescent="0.25">
      <c r="A955" s="23"/>
      <c r="B955" s="20"/>
    </row>
    <row r="956" spans="1:2" ht="13.5" customHeight="1" x14ac:dyDescent="0.25">
      <c r="A956" s="23"/>
      <c r="B956" s="20"/>
    </row>
    <row r="957" spans="1:2" ht="13.5" customHeight="1" x14ac:dyDescent="0.25">
      <c r="A957" s="23"/>
      <c r="B957" s="20"/>
    </row>
    <row r="958" spans="1:2" ht="13.5" customHeight="1" x14ac:dyDescent="0.25">
      <c r="A958" s="23"/>
      <c r="B958" s="20"/>
    </row>
    <row r="959" spans="1:2" ht="13.5" customHeight="1" x14ac:dyDescent="0.25">
      <c r="A959" s="23"/>
      <c r="B959" s="20"/>
    </row>
    <row r="960" spans="1:2" ht="13.5" customHeight="1" x14ac:dyDescent="0.25">
      <c r="A960" s="23"/>
      <c r="B960" s="20"/>
    </row>
    <row r="961" spans="1:2" ht="13.5" customHeight="1" x14ac:dyDescent="0.25">
      <c r="A961" s="23"/>
      <c r="B961" s="20"/>
    </row>
    <row r="962" spans="1:2" ht="13.5" customHeight="1" x14ac:dyDescent="0.25">
      <c r="A962" s="23"/>
      <c r="B962" s="20"/>
    </row>
    <row r="963" spans="1:2" ht="13.5" customHeight="1" x14ac:dyDescent="0.25">
      <c r="A963" s="23"/>
      <c r="B963" s="20"/>
    </row>
    <row r="964" spans="1:2" ht="13.5" customHeight="1" x14ac:dyDescent="0.25">
      <c r="A964" s="23"/>
      <c r="B964" s="20"/>
    </row>
    <row r="965" spans="1:2" ht="13.5" customHeight="1" x14ac:dyDescent="0.25">
      <c r="A965" s="23"/>
      <c r="B965" s="20"/>
    </row>
    <row r="966" spans="1:2" ht="13.5" customHeight="1" x14ac:dyDescent="0.25">
      <c r="A966" s="23"/>
      <c r="B966" s="20"/>
    </row>
    <row r="967" spans="1:2" ht="13.5" customHeight="1" x14ac:dyDescent="0.25">
      <c r="A967" s="23"/>
      <c r="B967" s="20"/>
    </row>
    <row r="968" spans="1:2" ht="13.5" customHeight="1" x14ac:dyDescent="0.25">
      <c r="A968" s="23"/>
      <c r="B968" s="20"/>
    </row>
    <row r="969" spans="1:2" ht="13.5" customHeight="1" x14ac:dyDescent="0.25">
      <c r="A969" s="23"/>
      <c r="B969" s="20"/>
    </row>
    <row r="970" spans="1:2" ht="13.5" customHeight="1" x14ac:dyDescent="0.25">
      <c r="A970" s="23"/>
      <c r="B970" s="20"/>
    </row>
    <row r="971" spans="1:2" ht="13.5" customHeight="1" x14ac:dyDescent="0.25">
      <c r="A971" s="23"/>
      <c r="B971" s="20"/>
    </row>
    <row r="972" spans="1:2" ht="13.5" customHeight="1" x14ac:dyDescent="0.25">
      <c r="A972" s="23"/>
      <c r="B972" s="20"/>
    </row>
    <row r="973" spans="1:2" ht="13.5" customHeight="1" x14ac:dyDescent="0.25">
      <c r="A973" s="23"/>
      <c r="B973" s="20"/>
    </row>
    <row r="974" spans="1:2" ht="13.5" customHeight="1" x14ac:dyDescent="0.25">
      <c r="A974" s="23"/>
      <c r="B974" s="20"/>
    </row>
    <row r="975" spans="1:2" ht="13.5" customHeight="1" x14ac:dyDescent="0.25">
      <c r="A975" s="23"/>
      <c r="B975" s="20"/>
    </row>
    <row r="976" spans="1:2" ht="13.5" customHeight="1" x14ac:dyDescent="0.25">
      <c r="A976" s="23"/>
      <c r="B976" s="20"/>
    </row>
    <row r="977" spans="1:2" ht="13.5" customHeight="1" x14ac:dyDescent="0.25">
      <c r="A977" s="23"/>
      <c r="B977" s="20"/>
    </row>
    <row r="978" spans="1:2" ht="13.5" customHeight="1" x14ac:dyDescent="0.25">
      <c r="A978" s="23"/>
      <c r="B978" s="20"/>
    </row>
    <row r="979" spans="1:2" ht="13.5" customHeight="1" x14ac:dyDescent="0.25">
      <c r="A979" s="23"/>
      <c r="B979" s="20"/>
    </row>
    <row r="980" spans="1:2" ht="13.5" customHeight="1" x14ac:dyDescent="0.25">
      <c r="A980" s="23"/>
      <c r="B980" s="20"/>
    </row>
    <row r="981" spans="1:2" ht="13.5" customHeight="1" x14ac:dyDescent="0.25">
      <c r="A981" s="23"/>
      <c r="B981" s="20"/>
    </row>
    <row r="982" spans="1:2" ht="13.5" customHeight="1" x14ac:dyDescent="0.25">
      <c r="A982" s="23"/>
      <c r="B982" s="20"/>
    </row>
    <row r="983" spans="1:2" ht="13.5" customHeight="1" x14ac:dyDescent="0.25">
      <c r="A983" s="23"/>
      <c r="B983" s="20"/>
    </row>
    <row r="984" spans="1:2" ht="13.5" customHeight="1" x14ac:dyDescent="0.25">
      <c r="A984" s="23"/>
      <c r="B984" s="20"/>
    </row>
    <row r="985" spans="1:2" ht="13.5" customHeight="1" x14ac:dyDescent="0.25">
      <c r="A985" s="23"/>
      <c r="B985" s="20"/>
    </row>
    <row r="986" spans="1:2" ht="13.5" customHeight="1" x14ac:dyDescent="0.25">
      <c r="A986" s="23"/>
      <c r="B986" s="20"/>
    </row>
    <row r="987" spans="1:2" ht="13.5" customHeight="1" x14ac:dyDescent="0.25">
      <c r="A987" s="23"/>
      <c r="B987" s="20"/>
    </row>
    <row r="988" spans="1:2" ht="13.5" customHeight="1" x14ac:dyDescent="0.25">
      <c r="A988" s="23"/>
      <c r="B988" s="20"/>
    </row>
    <row r="989" spans="1:2" ht="13.5" customHeight="1" x14ac:dyDescent="0.25">
      <c r="A989" s="23"/>
      <c r="B989" s="20"/>
    </row>
    <row r="990" spans="1:2" ht="13.5" customHeight="1" x14ac:dyDescent="0.25">
      <c r="A990" s="23"/>
      <c r="B990" s="20"/>
    </row>
    <row r="991" spans="1:2" ht="13.5" customHeight="1" x14ac:dyDescent="0.25">
      <c r="A991" s="23"/>
      <c r="B991" s="20"/>
    </row>
    <row r="992" spans="1:2" ht="13.5" customHeight="1" x14ac:dyDescent="0.25">
      <c r="A992" s="23"/>
      <c r="B992" s="20"/>
    </row>
    <row r="993" spans="1:2" ht="13.5" customHeight="1" x14ac:dyDescent="0.25">
      <c r="A993" s="23"/>
      <c r="B993" s="20"/>
    </row>
    <row r="994" spans="1:2" ht="13.5" customHeight="1" x14ac:dyDescent="0.25">
      <c r="A994" s="23"/>
      <c r="B994" s="20"/>
    </row>
    <row r="995" spans="1:2" ht="13.5" customHeight="1" x14ac:dyDescent="0.25">
      <c r="A995" s="23"/>
      <c r="B995" s="20"/>
    </row>
    <row r="996" spans="1:2" ht="13.5" customHeight="1" x14ac:dyDescent="0.25">
      <c r="A996" s="23"/>
      <c r="B996" s="20"/>
    </row>
    <row r="997" spans="1:2" ht="13.5" customHeight="1" x14ac:dyDescent="0.25">
      <c r="A997" s="23"/>
      <c r="B997" s="20"/>
    </row>
    <row r="998" spans="1:2" ht="13.5" customHeight="1" x14ac:dyDescent="0.25">
      <c r="A998" s="23"/>
      <c r="B998" s="20"/>
    </row>
    <row r="999" spans="1:2" ht="13.5" customHeight="1" x14ac:dyDescent="0.25">
      <c r="A999" s="23"/>
      <c r="B999" s="20"/>
    </row>
    <row r="1000" spans="1:2" ht="13.5" customHeight="1" x14ac:dyDescent="0.25">
      <c r="A1000" s="23"/>
      <c r="B1000" s="20"/>
    </row>
  </sheetData>
  <dataValidations count="1">
    <dataValidation type="list" allowBlank="1" showErrorMessage="1" sqref="A10:A1000" xr:uid="{00000000-0002-0000-0200-000000000000}">
      <formula1>"United States- All except GASB,Global/International,United Kingdom,New UK GAAP Only,Canada,Japan,United States- GASB"</formula1>
    </dataValidation>
  </dataValidations>
  <hyperlinks>
    <hyperlink ref="B10" r:id="rId1" xr:uid="{00000000-0004-0000-0200-000000000000}"/>
    <hyperlink ref="B11" r:id="rId2" xr:uid="{00000000-0004-0000-0200-000001000000}"/>
    <hyperlink ref="B12" r:id="rId3" xr:uid="{00000000-0004-0000-0200-000002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topLeftCell="A3" workbookViewId="0">
      <selection activeCell="A21" sqref="A21:XFD21"/>
    </sheetView>
  </sheetViews>
  <sheetFormatPr defaultColWidth="12.69921875" defaultRowHeight="15" customHeight="1" x14ac:dyDescent="0.25"/>
  <cols>
    <col min="1" max="1" width="32.3984375" style="28" customWidth="1"/>
    <col min="2" max="2" width="34.19921875" style="28" customWidth="1"/>
    <col min="3" max="25" width="9" style="28" customWidth="1"/>
    <col min="26" max="16384" width="12.69921875" style="28"/>
  </cols>
  <sheetData>
    <row r="1" spans="1:26" ht="12.75" customHeight="1" thickBot="1" x14ac:dyDescent="0.3">
      <c r="A1" s="24"/>
      <c r="B1" s="26"/>
      <c r="C1" s="26"/>
      <c r="D1" s="26"/>
      <c r="E1" s="26"/>
      <c r="F1" s="26"/>
      <c r="G1" s="26"/>
      <c r="H1" s="26"/>
      <c r="I1" s="26"/>
      <c r="J1" s="26"/>
      <c r="K1" s="26"/>
      <c r="L1" s="26"/>
      <c r="M1" s="26"/>
      <c r="N1" s="26"/>
      <c r="O1" s="26"/>
      <c r="P1" s="26"/>
      <c r="Q1" s="26"/>
      <c r="R1" s="26"/>
      <c r="S1" s="26"/>
      <c r="T1" s="26"/>
      <c r="U1" s="26"/>
      <c r="V1" s="26"/>
      <c r="W1" s="26"/>
      <c r="X1" s="26"/>
      <c r="Y1" s="26"/>
      <c r="Z1" s="26"/>
    </row>
    <row r="2" spans="1:26" ht="12.75" customHeight="1"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ht="15.6" customHeight="1" thickBot="1" x14ac:dyDescent="0.3">
      <c r="A3" s="25" t="s">
        <v>54</v>
      </c>
      <c r="B3" s="25" t="s">
        <v>78</v>
      </c>
      <c r="C3" s="26"/>
      <c r="D3" s="26"/>
      <c r="E3" s="26"/>
      <c r="F3" s="26"/>
      <c r="G3" s="26"/>
      <c r="H3" s="26"/>
      <c r="I3" s="26"/>
      <c r="J3" s="26"/>
      <c r="K3" s="26"/>
      <c r="L3" s="26"/>
      <c r="M3" s="26"/>
      <c r="N3" s="26"/>
      <c r="O3" s="26"/>
      <c r="P3" s="26"/>
      <c r="Q3" s="26"/>
      <c r="R3" s="26"/>
      <c r="S3" s="26"/>
      <c r="T3" s="26"/>
      <c r="U3" s="26"/>
      <c r="V3" s="26"/>
      <c r="W3" s="26"/>
      <c r="X3" s="26"/>
      <c r="Y3" s="26"/>
      <c r="Z3" s="26"/>
    </row>
    <row r="4" spans="1:26" ht="15.6" customHeight="1" thickBot="1" x14ac:dyDescent="0.3">
      <c r="A4" s="26" t="s">
        <v>55</v>
      </c>
      <c r="B4" s="26" t="s">
        <v>56</v>
      </c>
      <c r="C4" s="26"/>
      <c r="D4" s="26"/>
      <c r="E4" s="26"/>
      <c r="F4" s="26"/>
      <c r="G4" s="26"/>
      <c r="H4" s="26"/>
      <c r="I4" s="26"/>
      <c r="J4" s="26"/>
      <c r="K4" s="26"/>
      <c r="L4" s="26"/>
      <c r="M4" s="26"/>
      <c r="N4" s="26"/>
      <c r="O4" s="26"/>
      <c r="P4" s="26"/>
      <c r="Q4" s="26"/>
      <c r="R4" s="26"/>
      <c r="S4" s="26"/>
      <c r="T4" s="26"/>
      <c r="U4" s="26"/>
      <c r="V4" s="26"/>
      <c r="W4" s="26"/>
      <c r="X4" s="26"/>
      <c r="Y4" s="26"/>
      <c r="Z4" s="26"/>
    </row>
    <row r="5" spans="1:26" ht="15.6" customHeight="1" thickBot="1" x14ac:dyDescent="0.3">
      <c r="A5" s="26" t="s">
        <v>57</v>
      </c>
      <c r="B5" s="26" t="s">
        <v>56</v>
      </c>
      <c r="C5" s="26"/>
      <c r="D5" s="26"/>
      <c r="E5" s="26"/>
      <c r="F5" s="26"/>
      <c r="G5" s="26"/>
      <c r="H5" s="26"/>
      <c r="I5" s="26"/>
      <c r="J5" s="26"/>
      <c r="K5" s="26"/>
      <c r="L5" s="26"/>
      <c r="M5" s="26"/>
      <c r="N5" s="26"/>
      <c r="O5" s="26"/>
      <c r="P5" s="26"/>
      <c r="Q5" s="26"/>
      <c r="R5" s="26"/>
      <c r="S5" s="26"/>
      <c r="T5" s="26"/>
      <c r="U5" s="26"/>
      <c r="V5" s="26"/>
      <c r="W5" s="26"/>
      <c r="X5" s="26"/>
      <c r="Y5" s="26"/>
      <c r="Z5" s="26"/>
    </row>
    <row r="6" spans="1:26" ht="15.6" customHeight="1" thickBot="1" x14ac:dyDescent="0.3">
      <c r="A6" s="26" t="s">
        <v>58</v>
      </c>
      <c r="B6" s="26" t="s">
        <v>56</v>
      </c>
      <c r="C6" s="26"/>
      <c r="D6" s="26"/>
      <c r="E6" s="26"/>
      <c r="F6" s="26"/>
      <c r="G6" s="26"/>
      <c r="H6" s="26"/>
      <c r="I6" s="26"/>
      <c r="J6" s="26"/>
      <c r="K6" s="26"/>
      <c r="L6" s="26"/>
      <c r="M6" s="26"/>
      <c r="N6" s="26"/>
      <c r="O6" s="26"/>
      <c r="P6" s="26"/>
      <c r="Q6" s="26"/>
      <c r="R6" s="26"/>
      <c r="S6" s="26"/>
      <c r="T6" s="26"/>
      <c r="U6" s="26"/>
      <c r="V6" s="26"/>
      <c r="W6" s="26"/>
      <c r="X6" s="26"/>
      <c r="Y6" s="26"/>
      <c r="Z6" s="26"/>
    </row>
    <row r="7" spans="1:26" ht="15.6" customHeight="1" thickBot="1" x14ac:dyDescent="0.3">
      <c r="A7" s="26" t="s">
        <v>59</v>
      </c>
      <c r="B7" s="26" t="s">
        <v>56</v>
      </c>
      <c r="C7" s="26"/>
      <c r="D7" s="26"/>
      <c r="E7" s="26"/>
      <c r="F7" s="26"/>
      <c r="G7" s="26"/>
      <c r="H7" s="26"/>
      <c r="I7" s="26"/>
      <c r="J7" s="26"/>
      <c r="K7" s="26"/>
      <c r="L7" s="26"/>
      <c r="M7" s="26"/>
      <c r="N7" s="26"/>
      <c r="O7" s="26"/>
      <c r="P7" s="26"/>
      <c r="Q7" s="26"/>
      <c r="R7" s="26"/>
      <c r="S7" s="26"/>
      <c r="T7" s="26"/>
      <c r="U7" s="26"/>
      <c r="V7" s="26"/>
      <c r="W7" s="26"/>
      <c r="X7" s="26"/>
      <c r="Y7" s="26"/>
      <c r="Z7" s="26"/>
    </row>
    <row r="8" spans="1:26" ht="15.6" customHeight="1" thickBot="1" x14ac:dyDescent="0.3">
      <c r="A8" s="26" t="s">
        <v>60</v>
      </c>
      <c r="B8" s="26" t="s">
        <v>56</v>
      </c>
      <c r="C8" s="26"/>
      <c r="D8" s="26"/>
      <c r="E8" s="26"/>
      <c r="F8" s="26"/>
      <c r="G8" s="26"/>
      <c r="H8" s="26"/>
      <c r="I8" s="26"/>
      <c r="J8" s="26"/>
      <c r="K8" s="26"/>
      <c r="L8" s="26"/>
      <c r="M8" s="26"/>
      <c r="N8" s="26"/>
      <c r="O8" s="26"/>
      <c r="P8" s="26"/>
      <c r="Q8" s="26"/>
      <c r="R8" s="26"/>
      <c r="S8" s="26"/>
      <c r="T8" s="26"/>
      <c r="U8" s="26"/>
      <c r="V8" s="26"/>
      <c r="W8" s="26"/>
      <c r="X8" s="26"/>
      <c r="Y8" s="26"/>
      <c r="Z8" s="26"/>
    </row>
    <row r="9" spans="1:26" ht="15.6" customHeight="1" thickBot="1" x14ac:dyDescent="0.3">
      <c r="A9" s="26" t="s">
        <v>75</v>
      </c>
      <c r="B9" s="26" t="s">
        <v>56</v>
      </c>
      <c r="C9" s="26"/>
      <c r="D9" s="26"/>
      <c r="E9" s="26"/>
      <c r="F9" s="26"/>
      <c r="G9" s="26"/>
      <c r="H9" s="26"/>
      <c r="I9" s="26"/>
      <c r="J9" s="26"/>
      <c r="K9" s="26"/>
      <c r="L9" s="26"/>
      <c r="M9" s="26"/>
      <c r="N9" s="26"/>
      <c r="O9" s="26"/>
      <c r="P9" s="26"/>
      <c r="Q9" s="26"/>
      <c r="R9" s="26"/>
      <c r="S9" s="26"/>
      <c r="T9" s="26"/>
      <c r="U9" s="26"/>
      <c r="V9" s="26"/>
      <c r="W9" s="26"/>
      <c r="X9" s="26"/>
      <c r="Y9" s="26"/>
      <c r="Z9" s="26"/>
    </row>
    <row r="10" spans="1:26" ht="15.6" customHeight="1" thickBot="1" x14ac:dyDescent="0.3">
      <c r="A10" s="26" t="s">
        <v>61</v>
      </c>
      <c r="B10" s="26" t="s">
        <v>56</v>
      </c>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5.6" customHeight="1" thickBot="1" x14ac:dyDescent="0.3">
      <c r="A11" s="26" t="s">
        <v>62</v>
      </c>
      <c r="B11" s="26" t="s">
        <v>56</v>
      </c>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5.6" customHeight="1" thickBot="1" x14ac:dyDescent="0.3">
      <c r="A12" s="26" t="s">
        <v>63</v>
      </c>
      <c r="B12" s="26" t="s">
        <v>56</v>
      </c>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5.6" customHeight="1" thickBot="1" x14ac:dyDescent="0.3">
      <c r="A13" s="26" t="s">
        <v>64</v>
      </c>
      <c r="B13" s="26" t="s">
        <v>56</v>
      </c>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5.6" customHeight="1" thickBot="1" x14ac:dyDescent="0.3">
      <c r="A14" s="26" t="s">
        <v>65</v>
      </c>
      <c r="B14" s="26" t="s">
        <v>56</v>
      </c>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5.6" customHeight="1" thickBot="1" x14ac:dyDescent="0.3">
      <c r="A15" s="26" t="s">
        <v>66</v>
      </c>
      <c r="B15" s="26" t="s">
        <v>56</v>
      </c>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5.6" customHeight="1" thickBot="1" x14ac:dyDescent="0.3">
      <c r="A16" s="26" t="s">
        <v>67</v>
      </c>
      <c r="B16" s="26" t="s">
        <v>56</v>
      </c>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5.6" customHeight="1" thickBot="1" x14ac:dyDescent="0.3">
      <c r="A17" s="27" t="s">
        <v>76</v>
      </c>
      <c r="B17" s="27" t="s">
        <v>68</v>
      </c>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5.6" customHeight="1" thickBot="1" x14ac:dyDescent="0.3">
      <c r="A18" s="27" t="s">
        <v>71</v>
      </c>
      <c r="B18" s="27" t="s">
        <v>68</v>
      </c>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5.6" customHeight="1" thickBot="1" x14ac:dyDescent="0.3">
      <c r="A19" s="27" t="s">
        <v>70</v>
      </c>
      <c r="B19" s="27" t="s">
        <v>68</v>
      </c>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5.6" customHeight="1" thickBot="1" x14ac:dyDescent="0.3">
      <c r="A20" s="27" t="s">
        <v>69</v>
      </c>
      <c r="B20" s="27" t="s">
        <v>68</v>
      </c>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33" customHeight="1" thickBot="1" x14ac:dyDescent="0.3">
      <c r="A21" s="27" t="s">
        <v>72</v>
      </c>
      <c r="B21" s="27" t="s">
        <v>68</v>
      </c>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15.6" customHeight="1" thickBot="1" x14ac:dyDescent="0.3">
      <c r="A22" s="27" t="s">
        <v>73</v>
      </c>
      <c r="B22" s="27" t="s">
        <v>68</v>
      </c>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5.6" customHeight="1" thickBot="1" x14ac:dyDescent="0.3">
      <c r="A23" s="27" t="s">
        <v>74</v>
      </c>
      <c r="B23" s="27" t="s">
        <v>68</v>
      </c>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2.75" customHeight="1" thickBot="1" x14ac:dyDescent="0.3">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2.75" customHeight="1" thickBot="1" x14ac:dyDescent="0.3">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2.75" customHeight="1" thickBot="1" x14ac:dyDescent="0.3">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2.75" customHeight="1" thickBot="1" x14ac:dyDescent="0.3">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2.75" customHeight="1" thickBot="1" x14ac:dyDescent="0.3">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2.75" customHeight="1" thickBot="1" x14ac:dyDescent="0.3">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2.75" customHeight="1" thickBot="1" x14ac:dyDescent="0.3">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2.75" customHeight="1" thickBot="1" x14ac:dyDescent="0.3">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2.75"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2.75" customHeight="1" thickBot="1" x14ac:dyDescent="0.3">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2.75" customHeight="1" thickBot="1" x14ac:dyDescent="0.3">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2.75" customHeight="1" thickBot="1" x14ac:dyDescent="0.3">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2.75" customHeight="1" thickBot="1" x14ac:dyDescent="0.3">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2.75" customHeight="1" thickBot="1" x14ac:dyDescent="0.3">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2.75" customHeight="1" thickBot="1" x14ac:dyDescent="0.3">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2.75" customHeight="1" thickBot="1" x14ac:dyDescent="0.3">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2.75" customHeight="1" thickBot="1" x14ac:dyDescent="0.3">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2.75" customHeight="1" thickBot="1" x14ac:dyDescent="0.3">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2.75" customHeight="1" thickBot="1" x14ac:dyDescent="0.3">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2.75" customHeight="1" thickBot="1" x14ac:dyDescent="0.3">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2.75" customHeight="1" thickBot="1" x14ac:dyDescent="0.3">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2.75" customHeight="1" thickBot="1" x14ac:dyDescent="0.3">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2.75" customHeight="1" thickBot="1" x14ac:dyDescent="0.3">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2.75" customHeight="1" thickBot="1" x14ac:dyDescent="0.3">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2.75" customHeight="1" thickBot="1" x14ac:dyDescent="0.3">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2.75" customHeight="1" thickBot="1" x14ac:dyDescent="0.3">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2.75" customHeight="1" thickBot="1" x14ac:dyDescent="0.3">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2.75" customHeight="1" thickBot="1" x14ac:dyDescent="0.3">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2.75" customHeight="1" thickBot="1" x14ac:dyDescent="0.3">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2.75" customHeight="1" thickBot="1"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2.75" customHeight="1" thickBot="1" x14ac:dyDescent="0.3">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2.75" customHeight="1" thickBot="1"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2.75" customHeight="1" thickBot="1"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2.75" customHeight="1" thickBot="1" x14ac:dyDescent="0.3">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2.75" customHeight="1" thickBot="1" x14ac:dyDescent="0.3">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2.75" customHeight="1" thickBot="1"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2.75" customHeight="1" thickBot="1"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2.75" customHeight="1" thickBot="1" x14ac:dyDescent="0.3">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2.75" customHeight="1" thickBot="1" x14ac:dyDescent="0.3">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2.75" customHeight="1" thickBot="1" x14ac:dyDescent="0.3">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2.75" customHeight="1" thickBot="1"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2.75" customHeight="1" thickBot="1"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2.75" customHeight="1" thickBot="1"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2.75" customHeight="1" thickBot="1"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2.75" customHeight="1" thickBot="1"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2.75" customHeight="1" thickBot="1"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2.75" customHeight="1" thickBot="1"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2.75" customHeight="1" thickBot="1" x14ac:dyDescent="0.3">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2.75" customHeight="1" thickBot="1" x14ac:dyDescent="0.3">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2.75" customHeight="1" thickBot="1" x14ac:dyDescent="0.3">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2.75" customHeight="1" thickBot="1" x14ac:dyDescent="0.3">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2.75" customHeight="1" thickBot="1" x14ac:dyDescent="0.3">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2.75" customHeight="1" thickBot="1" x14ac:dyDescent="0.3">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2.75" customHeight="1" thickBot="1" x14ac:dyDescent="0.3">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2.75" customHeight="1" thickBot="1" x14ac:dyDescent="0.3">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2.75" customHeight="1" thickBot="1" x14ac:dyDescent="0.3">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2.75" customHeight="1" thickBot="1" x14ac:dyDescent="0.3">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2.75" customHeight="1" thickBot="1" x14ac:dyDescent="0.3">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2.75" customHeight="1" thickBot="1" x14ac:dyDescent="0.3">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2.75" customHeight="1" thickBot="1" x14ac:dyDescent="0.3">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2.75" customHeight="1" thickBot="1" x14ac:dyDescent="0.3">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2.75" customHeight="1" thickBot="1" x14ac:dyDescent="0.3">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2.75" customHeight="1" thickBot="1"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2.75" customHeight="1" thickBot="1"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2.75" customHeight="1" thickBot="1"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2.75" customHeight="1" thickBot="1"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2.75" customHeight="1" thickBot="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2.75" customHeight="1" thickBot="1"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2.75" customHeight="1" thickBot="1"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2.75" customHeight="1" thickBot="1"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2.75" customHeight="1" thickBot="1"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2.75" customHeight="1" thickBot="1"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2.75" customHeight="1" thickBot="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2.75" customHeight="1" thickBot="1"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2.75" customHeight="1" thickBot="1"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2.75" customHeight="1" thickBot="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2.75" customHeight="1" thickBot="1"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2.75" customHeight="1" thickBot="1"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2.75" customHeight="1" thickBot="1"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2.75" customHeight="1" thickBot="1"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2.75" customHeight="1" thickBot="1"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2.75" customHeight="1" thickBot="1"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2.75" customHeight="1" thickBot="1"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2.75" customHeight="1" thickBot="1"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2.75" customHeight="1" thickBot="1"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2.75" customHeight="1" thickBot="1"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2.75" customHeight="1" thickBot="1"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2.75" customHeight="1" thickBot="1"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2.75" customHeight="1" thickBot="1"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2.75" customHeight="1" thickBot="1"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2.75" customHeight="1" thickBot="1"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2.75" customHeight="1" thickBot="1"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2.75" customHeight="1" thickBot="1"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2.75" customHeight="1" thickBot="1"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2.75" customHeight="1" thickBot="1"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2.75" customHeight="1" thickBot="1"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2.75" customHeight="1" thickBot="1"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2.75" customHeight="1" thickBot="1"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2.75" customHeight="1" thickBot="1"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2.75" customHeight="1" thickBot="1"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2.75" customHeight="1" thickBot="1"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2.75" customHeight="1" thickBot="1"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2.75" customHeight="1" thickBot="1"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2.75" customHeight="1" thickBot="1"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2.75" customHeight="1" thickBot="1"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2.75" customHeight="1" thickBot="1"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2.75" customHeight="1" thickBot="1"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2.75" customHeight="1" thickBot="1"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2.75" customHeight="1" thickBot="1"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2.75" customHeight="1" thickBot="1"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2.75" customHeight="1" thickBot="1"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2.75" customHeight="1" thickBot="1"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2.75" customHeight="1" thickBot="1"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2.75" customHeight="1" thickBot="1"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2.75" customHeight="1" thickBot="1"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2.75" customHeight="1" thickBot="1"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2.75" customHeight="1" thickBot="1"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2.75" customHeight="1" thickBot="1"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2.75" customHeight="1" thickBot="1"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2.75" customHeight="1" thickBot="1"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2.75" customHeight="1" thickBot="1"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2.75" customHeight="1" thickBot="1"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2.75" customHeight="1" thickBot="1"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2.75" customHeight="1" thickBot="1"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2.75" customHeight="1" thickBot="1"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2.75" customHeight="1" thickBot="1"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2.75" customHeight="1" thickBot="1"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2.75" customHeight="1" thickBot="1"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2.75" customHeight="1" thickBot="1"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2.75" customHeight="1" thickBot="1"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2.75" customHeight="1" thickBot="1"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2.75" customHeight="1" thickBot="1"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2.75" customHeight="1" thickBot="1"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2.75" customHeight="1" thickBot="1"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2.75" customHeight="1" thickBot="1"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2.75" customHeight="1" thickBot="1"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2.75" customHeight="1" thickBot="1"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2.75" customHeight="1" thickBot="1"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2.75" customHeight="1" thickBot="1"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2.75" customHeight="1" thickBot="1"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2.75" customHeight="1" thickBot="1"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2.75" customHeight="1" thickBot="1"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2.75" customHeight="1" thickBot="1"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2.75" customHeight="1" thickBot="1"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2.75" customHeight="1" thickBot="1"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2.75" customHeight="1" thickBot="1"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2.75" customHeight="1" thickBot="1"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2.75" customHeight="1" thickBot="1"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2.75" customHeight="1" thickBot="1"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2.75" customHeight="1" thickBot="1"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2.75" customHeight="1" thickBot="1"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2.75" customHeight="1" thickBot="1"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2.75" customHeight="1" thickBot="1"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2.75" customHeight="1" thickBot="1"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2.75" customHeight="1" thickBot="1"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2.75" customHeight="1" thickBot="1"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2.75" customHeight="1" thickBot="1"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2.75" customHeight="1" thickBot="1"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2.75" customHeight="1" thickBot="1"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2.75" customHeight="1" thickBot="1"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2.75" customHeight="1" thickBot="1"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2.75" customHeight="1" thickBot="1"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2.75" customHeight="1" thickBot="1"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2.75" customHeight="1" thickBot="1"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2.75" customHeight="1" thickBot="1"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2.75" customHeight="1" thickBot="1"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2.75" customHeight="1" thickBot="1"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2.75" customHeight="1" thickBot="1"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2.75" customHeight="1" thickBot="1"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2.75" customHeight="1" thickBot="1"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2.75" customHeight="1" thickBot="1"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2.75" customHeight="1" thickBot="1"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2.75" customHeight="1" thickBot="1"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2.75" customHeight="1" thickBot="1"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2.75" customHeight="1" thickBot="1"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2.75" customHeight="1" thickBot="1"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2.75" customHeight="1" thickBot="1"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2.75" customHeight="1" thickBot="1"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2.75" customHeight="1" thickBot="1"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2.75" customHeight="1" thickBot="1"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2.75" customHeight="1" thickBot="1"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2.75" customHeight="1" thickBot="1"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2.75" customHeight="1" thickBot="1"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2.75" customHeight="1" thickBot="1"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2.75" customHeight="1" thickBot="1"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2.75" customHeight="1" thickBot="1"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2.75" customHeight="1" thickBot="1"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2.75" customHeight="1" thickBot="1"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2.75" customHeight="1" thickBot="1"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2.75" customHeight="1" thickBot="1"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2.75" customHeight="1" thickBot="1"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2.75" customHeight="1" thickBot="1"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2.75" customHeight="1" thickBot="1"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2.75" customHeight="1" thickBot="1"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2.75" customHeight="1" thickBot="1"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2.75" customHeight="1" thickBot="1"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2.75" customHeight="1" thickBot="1"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2.75" customHeight="1" thickBot="1"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2.75" customHeight="1" thickBot="1"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2.75" customHeight="1" thickBot="1"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2.75" customHeight="1" thickBot="1"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2.75" customHeight="1" thickBot="1"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2.75" customHeight="1" thickBot="1"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2.75" customHeight="1" thickBot="1"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2.75" customHeight="1" thickBot="1"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2.75" customHeight="1" thickBot="1"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2.75" customHeight="1" thickBot="1"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2.75" customHeight="1" thickBot="1"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2.75" customHeight="1" thickBot="1"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2.75" customHeight="1" thickBot="1"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2.75" customHeight="1" thickBot="1"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2.75" customHeight="1" thickBot="1"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2.75" customHeight="1" thickBot="1"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2.75" customHeight="1" thickBot="1"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2.75" customHeight="1" thickBot="1"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2.75" customHeight="1" thickBot="1"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2.75" customHeight="1" thickBot="1"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2.75" customHeight="1" thickBot="1"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2.75" customHeight="1" thickBot="1"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2.75" customHeight="1" thickBot="1"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2.75" customHeight="1" thickBot="1"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2.75" customHeight="1" thickBot="1"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2.75" customHeight="1" thickBot="1"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2.75" customHeight="1" thickBot="1"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2.75" customHeight="1" thickBot="1"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2.75" customHeight="1" thickBot="1"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2.75" customHeight="1" thickBot="1"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2.75" customHeight="1" thickBot="1"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2.75" customHeight="1" thickBot="1"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2.75" customHeight="1" thickBot="1"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2.75" customHeight="1" thickBot="1"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2.75" customHeight="1" thickBot="1"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2.75" customHeight="1" thickBot="1"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2.75" customHeight="1" thickBot="1"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2.75" customHeight="1" thickBot="1"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2.75" customHeight="1" thickBot="1"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2.75" customHeight="1" thickBot="1"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2.75" customHeight="1" thickBot="1"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2.75" customHeight="1" thickBot="1"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2.75" customHeight="1" thickBot="1"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2.75" customHeight="1" thickBot="1"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2.75" customHeight="1" thickBot="1"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2.75" customHeight="1" thickBot="1"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2.75" customHeight="1" thickBot="1"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2.75" customHeight="1" thickBot="1"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2.75" customHeight="1" thickBot="1"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2.75" customHeight="1" thickBot="1"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2.75" customHeight="1" thickBot="1"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2.75" customHeight="1" thickBot="1"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2.75" customHeight="1" thickBot="1"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2.75" customHeight="1" thickBot="1"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2.75" customHeight="1" thickBot="1"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2.75" customHeight="1" thickBot="1"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2.75" customHeight="1" thickBot="1" x14ac:dyDescent="0.3">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2.75" customHeight="1" thickBot="1" x14ac:dyDescent="0.3">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2.75" customHeight="1" thickBot="1" x14ac:dyDescent="0.3">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2.75" customHeight="1" thickBot="1" x14ac:dyDescent="0.3">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2.75" customHeight="1" thickBot="1" x14ac:dyDescent="0.3">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2.75" customHeight="1" thickBot="1" x14ac:dyDescent="0.3">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2.75" customHeight="1" thickBot="1" x14ac:dyDescent="0.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2.75" customHeight="1" thickBot="1" x14ac:dyDescent="0.3">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2.75" customHeight="1" thickBot="1" x14ac:dyDescent="0.3">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2.75" customHeight="1" thickBot="1" x14ac:dyDescent="0.3">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2.75" customHeight="1" thickBot="1" x14ac:dyDescent="0.3">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2.75" customHeight="1" thickBot="1" x14ac:dyDescent="0.3">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2.75" customHeight="1" thickBot="1" x14ac:dyDescent="0.3">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2.75" customHeight="1" thickBot="1" x14ac:dyDescent="0.3">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2.75" customHeight="1" thickBot="1" x14ac:dyDescent="0.3">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2.75" customHeight="1" thickBot="1" x14ac:dyDescent="0.3">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2.75" customHeight="1" thickBot="1" x14ac:dyDescent="0.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2.75" customHeight="1" thickBot="1" x14ac:dyDescent="0.3">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2.75" customHeight="1" thickBot="1" x14ac:dyDescent="0.3">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2.75" customHeight="1" thickBot="1" x14ac:dyDescent="0.3">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2.75" customHeight="1" thickBot="1" x14ac:dyDescent="0.3">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2.75" customHeight="1" thickBot="1" x14ac:dyDescent="0.3">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2.75" customHeight="1" thickBot="1" x14ac:dyDescent="0.3">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2.75" customHeight="1" thickBot="1" x14ac:dyDescent="0.3">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2.75" customHeight="1" thickBot="1" x14ac:dyDescent="0.3">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2.75" customHeight="1" thickBot="1" x14ac:dyDescent="0.3">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2.75" customHeight="1" thickBot="1" x14ac:dyDescent="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2.75" customHeight="1" thickBot="1" x14ac:dyDescent="0.3">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2.75" customHeight="1" thickBot="1" x14ac:dyDescent="0.3">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2.75" customHeight="1" thickBot="1" x14ac:dyDescent="0.3">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2.75" customHeight="1" thickBot="1" x14ac:dyDescent="0.3">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2.75" customHeight="1" thickBot="1" x14ac:dyDescent="0.3">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2.75" customHeight="1" thickBot="1" x14ac:dyDescent="0.3">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2.75" customHeight="1" thickBot="1" x14ac:dyDescent="0.3">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2.75" customHeight="1" thickBot="1" x14ac:dyDescent="0.3">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2.75" customHeight="1" thickBot="1" x14ac:dyDescent="0.3">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2.75" customHeight="1" thickBot="1" x14ac:dyDescent="0.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2.75" customHeight="1" thickBot="1" x14ac:dyDescent="0.3">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2.75" customHeight="1" thickBot="1" x14ac:dyDescent="0.3">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2.75" customHeight="1" thickBot="1" x14ac:dyDescent="0.3">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2.75" customHeight="1" thickBot="1" x14ac:dyDescent="0.3">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2.75" customHeight="1" thickBot="1" x14ac:dyDescent="0.3">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2.75" customHeight="1" thickBot="1" x14ac:dyDescent="0.3">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2.75" customHeight="1" thickBot="1" x14ac:dyDescent="0.3">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2.75" customHeight="1" thickBot="1" x14ac:dyDescent="0.3">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2.75" customHeight="1" thickBot="1" x14ac:dyDescent="0.3">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2.75" customHeight="1" thickBot="1" x14ac:dyDescent="0.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2.75" customHeight="1" thickBot="1" x14ac:dyDescent="0.3">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2.75" customHeight="1" thickBot="1" x14ac:dyDescent="0.3">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2.75" customHeight="1" thickBot="1" x14ac:dyDescent="0.3">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2.75" customHeight="1" thickBot="1" x14ac:dyDescent="0.3">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2.75" customHeight="1" thickBot="1" x14ac:dyDescent="0.3">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2.75" customHeight="1" thickBot="1" x14ac:dyDescent="0.3">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2.75" customHeight="1" thickBot="1" x14ac:dyDescent="0.3">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2.75" customHeight="1" thickBot="1" x14ac:dyDescent="0.3">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2.75" customHeight="1" thickBot="1" x14ac:dyDescent="0.3">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2.75" customHeight="1" thickBot="1" x14ac:dyDescent="0.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2.75" customHeight="1" thickBot="1" x14ac:dyDescent="0.3">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2.75" customHeight="1" thickBot="1" x14ac:dyDescent="0.3">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2.75" customHeight="1" thickBot="1" x14ac:dyDescent="0.3">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2.75" customHeight="1" thickBot="1" x14ac:dyDescent="0.3">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2.75" customHeight="1" thickBot="1" x14ac:dyDescent="0.3">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2.75" customHeight="1" thickBot="1" x14ac:dyDescent="0.3">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2.75" customHeight="1" thickBot="1" x14ac:dyDescent="0.3">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2.75" customHeight="1" thickBot="1" x14ac:dyDescent="0.3">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2.75" customHeight="1" thickBot="1" x14ac:dyDescent="0.3">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2.75" customHeight="1" thickBot="1" x14ac:dyDescent="0.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2.75" customHeight="1" thickBot="1" x14ac:dyDescent="0.3">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2.75" customHeight="1" thickBot="1" x14ac:dyDescent="0.3">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2.75" customHeight="1" thickBot="1" x14ac:dyDescent="0.3">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2.75" customHeight="1" thickBot="1" x14ac:dyDescent="0.3">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2.75" customHeight="1" thickBot="1" x14ac:dyDescent="0.3">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2.75" customHeight="1" thickBot="1" x14ac:dyDescent="0.3">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2.75" customHeight="1" thickBot="1" x14ac:dyDescent="0.3">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2.75" customHeight="1" thickBot="1" x14ac:dyDescent="0.3">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2.75" customHeight="1" thickBot="1" x14ac:dyDescent="0.3">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2.75" customHeight="1" thickBot="1" x14ac:dyDescent="0.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2.75" customHeight="1" thickBot="1" x14ac:dyDescent="0.3">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2.75" customHeight="1" thickBot="1" x14ac:dyDescent="0.3">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2.75" customHeight="1" thickBot="1" x14ac:dyDescent="0.3">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2.75" customHeight="1" thickBot="1" x14ac:dyDescent="0.3">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2.75" customHeight="1" thickBot="1" x14ac:dyDescent="0.3">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2.75" customHeight="1" thickBot="1" x14ac:dyDescent="0.3">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2.75" customHeight="1" thickBot="1" x14ac:dyDescent="0.3">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2.75" customHeight="1" thickBot="1" x14ac:dyDescent="0.3">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2.75" customHeight="1" thickBot="1" x14ac:dyDescent="0.3">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2.75" customHeight="1" thickBot="1" x14ac:dyDescent="0.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2.75" customHeight="1" thickBot="1" x14ac:dyDescent="0.3">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2.75" customHeight="1" thickBot="1" x14ac:dyDescent="0.3">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2.75" customHeight="1" thickBot="1" x14ac:dyDescent="0.3">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2.75" customHeight="1" thickBot="1" x14ac:dyDescent="0.3">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2.75" customHeight="1" thickBot="1" x14ac:dyDescent="0.3">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2.75" customHeight="1" thickBot="1" x14ac:dyDescent="0.3">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2.75" customHeight="1" thickBot="1" x14ac:dyDescent="0.3">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2.75" customHeight="1" thickBot="1" x14ac:dyDescent="0.3">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2.75" customHeight="1" thickBot="1" x14ac:dyDescent="0.3">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2.75" customHeight="1" thickBot="1" x14ac:dyDescent="0.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2.75" customHeight="1" thickBot="1" x14ac:dyDescent="0.3">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2.75" customHeight="1" thickBot="1" x14ac:dyDescent="0.3">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2.75" customHeight="1" thickBot="1" x14ac:dyDescent="0.3">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2.75" customHeight="1" thickBot="1" x14ac:dyDescent="0.3">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2.75" customHeight="1" thickBot="1" x14ac:dyDescent="0.3">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2.75" customHeight="1" thickBot="1" x14ac:dyDescent="0.3">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2.75" customHeight="1" thickBot="1" x14ac:dyDescent="0.3">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2.75" customHeight="1" thickBot="1" x14ac:dyDescent="0.3">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2.75" customHeight="1" thickBot="1" x14ac:dyDescent="0.3">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2.75" customHeight="1" thickBot="1" x14ac:dyDescent="0.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2.75" customHeight="1" thickBot="1" x14ac:dyDescent="0.3">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2.75" customHeight="1" thickBot="1" x14ac:dyDescent="0.3">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2.75" customHeight="1" thickBot="1" x14ac:dyDescent="0.3">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2.75" customHeight="1" thickBot="1" x14ac:dyDescent="0.3">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2.75" customHeight="1" thickBot="1" x14ac:dyDescent="0.3">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2.75" customHeight="1" thickBot="1" x14ac:dyDescent="0.3">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2.75" customHeight="1" thickBot="1" x14ac:dyDescent="0.3">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2.75" customHeight="1" thickBot="1" x14ac:dyDescent="0.3">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2.75" customHeight="1" thickBot="1" x14ac:dyDescent="0.3">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2.75" customHeight="1" thickBot="1" x14ac:dyDescent="0.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2.75" customHeight="1" thickBot="1" x14ac:dyDescent="0.3">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2.75" customHeight="1" thickBot="1" x14ac:dyDescent="0.3">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2.75" customHeight="1" thickBot="1" x14ac:dyDescent="0.3">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2.75" customHeight="1" thickBot="1" x14ac:dyDescent="0.3">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2.75" customHeight="1" thickBot="1" x14ac:dyDescent="0.3">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2.75" customHeight="1" thickBot="1" x14ac:dyDescent="0.3">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2.75" customHeight="1" thickBot="1" x14ac:dyDescent="0.3">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2.75" customHeight="1" thickBot="1" x14ac:dyDescent="0.3">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2.75" customHeight="1" thickBot="1" x14ac:dyDescent="0.3">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2.75" customHeight="1" thickBot="1" x14ac:dyDescent="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2.75" customHeight="1" thickBot="1" x14ac:dyDescent="0.3">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2.75" customHeight="1" thickBot="1" x14ac:dyDescent="0.3">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2.75" customHeight="1" thickBot="1" x14ac:dyDescent="0.3">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2.75" customHeight="1" thickBot="1" x14ac:dyDescent="0.3">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2.75" customHeight="1" thickBot="1" x14ac:dyDescent="0.3">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2.75" customHeight="1" thickBot="1" x14ac:dyDescent="0.3">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2.75" customHeight="1" thickBot="1" x14ac:dyDescent="0.3">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2.75" customHeight="1" thickBot="1" x14ac:dyDescent="0.3">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2.75" customHeight="1" thickBot="1" x14ac:dyDescent="0.3">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2.75" customHeight="1" thickBot="1" x14ac:dyDescent="0.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2.75" customHeight="1" thickBot="1" x14ac:dyDescent="0.3">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2.75" customHeight="1" thickBot="1" x14ac:dyDescent="0.3">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2.75" customHeight="1" thickBot="1" x14ac:dyDescent="0.3">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2.75" customHeight="1" thickBot="1" x14ac:dyDescent="0.3">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2.75" customHeight="1" thickBot="1" x14ac:dyDescent="0.3">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2.75" customHeight="1" thickBot="1" x14ac:dyDescent="0.3">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2.75" customHeight="1" thickBot="1" x14ac:dyDescent="0.3">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2.75" customHeight="1" thickBot="1" x14ac:dyDescent="0.3">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2.75" customHeight="1" thickBot="1" x14ac:dyDescent="0.3">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2.75" customHeight="1" thickBot="1" x14ac:dyDescent="0.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2.75" customHeight="1" thickBot="1" x14ac:dyDescent="0.3">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2.75" customHeight="1" thickBot="1" x14ac:dyDescent="0.3">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2.75" customHeight="1" thickBot="1" x14ac:dyDescent="0.3">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2.75" customHeight="1" thickBot="1" x14ac:dyDescent="0.3">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2.75" customHeight="1" thickBot="1" x14ac:dyDescent="0.3">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2.75" customHeight="1" thickBot="1" x14ac:dyDescent="0.3">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2.75" customHeight="1" thickBot="1" x14ac:dyDescent="0.3">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2.75" customHeight="1" thickBot="1" x14ac:dyDescent="0.3">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2.75" customHeight="1" thickBot="1" x14ac:dyDescent="0.3">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2.75" customHeight="1" thickBot="1" x14ac:dyDescent="0.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2.75" customHeight="1" thickBot="1" x14ac:dyDescent="0.3">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2.75" customHeight="1" thickBot="1" x14ac:dyDescent="0.3">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2.75" customHeight="1" thickBot="1" x14ac:dyDescent="0.3">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2.75" customHeight="1" thickBot="1" x14ac:dyDescent="0.3">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2.75" customHeight="1" thickBot="1" x14ac:dyDescent="0.3">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2.75" customHeight="1" thickBot="1" x14ac:dyDescent="0.3">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2.75" customHeight="1" thickBot="1" x14ac:dyDescent="0.3">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2.75" customHeight="1" thickBot="1" x14ac:dyDescent="0.3">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2.75" customHeight="1" thickBot="1" x14ac:dyDescent="0.3">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2.75" customHeight="1" thickBot="1" x14ac:dyDescent="0.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2.75" customHeight="1" thickBot="1" x14ac:dyDescent="0.3">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2.75" customHeight="1" thickBot="1" x14ac:dyDescent="0.3">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2.75" customHeight="1" thickBot="1" x14ac:dyDescent="0.3">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2.75" customHeight="1" thickBot="1" x14ac:dyDescent="0.3">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2.75" customHeight="1" thickBot="1" x14ac:dyDescent="0.3">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2.75" customHeight="1" thickBot="1" x14ac:dyDescent="0.3">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2.75" customHeight="1" thickBot="1" x14ac:dyDescent="0.3">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2.75" customHeight="1" thickBot="1" x14ac:dyDescent="0.3">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2.75" customHeight="1" thickBot="1" x14ac:dyDescent="0.3">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2.75" customHeight="1" thickBot="1" x14ac:dyDescent="0.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2.75" customHeight="1" thickBot="1" x14ac:dyDescent="0.3">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2.75" customHeight="1" thickBot="1" x14ac:dyDescent="0.3">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2.75" customHeight="1" thickBot="1" x14ac:dyDescent="0.3">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2.75" customHeight="1" thickBot="1" x14ac:dyDescent="0.3">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2.75" customHeight="1" thickBot="1" x14ac:dyDescent="0.3">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2.75" customHeight="1" thickBot="1" x14ac:dyDescent="0.3">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2.75" customHeight="1" thickBot="1" x14ac:dyDescent="0.3">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2.75" customHeight="1" thickBot="1" x14ac:dyDescent="0.3">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2.75" customHeight="1" thickBot="1" x14ac:dyDescent="0.3">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2.75" customHeight="1" thickBot="1" x14ac:dyDescent="0.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2.75" customHeight="1" thickBot="1" x14ac:dyDescent="0.3">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2.75" customHeight="1" thickBot="1" x14ac:dyDescent="0.3">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2.75" customHeight="1" thickBot="1" x14ac:dyDescent="0.3">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2.75" customHeight="1" thickBot="1" x14ac:dyDescent="0.3">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2.75" customHeight="1" thickBot="1" x14ac:dyDescent="0.3">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2.75" customHeight="1" thickBot="1" x14ac:dyDescent="0.3">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2.75" customHeight="1" thickBot="1" x14ac:dyDescent="0.3">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2.75" customHeight="1" thickBot="1" x14ac:dyDescent="0.3">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2.75" customHeight="1" thickBot="1" x14ac:dyDescent="0.3">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2.75" customHeight="1" thickBot="1" x14ac:dyDescent="0.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2.75" customHeight="1" thickBot="1" x14ac:dyDescent="0.3">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2.75" customHeight="1" thickBot="1" x14ac:dyDescent="0.3">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2.75" customHeight="1" thickBot="1" x14ac:dyDescent="0.3">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2.75" customHeight="1" thickBot="1" x14ac:dyDescent="0.3">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2.75" customHeight="1" thickBot="1" x14ac:dyDescent="0.3">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2.75" customHeight="1" thickBot="1" x14ac:dyDescent="0.3">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2.75" customHeight="1" thickBot="1" x14ac:dyDescent="0.3">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2.75" customHeight="1" thickBot="1" x14ac:dyDescent="0.3">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2.75" customHeight="1" thickBot="1" x14ac:dyDescent="0.3">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2.75" customHeight="1" thickBot="1" x14ac:dyDescent="0.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2.75" customHeight="1" thickBot="1" x14ac:dyDescent="0.3">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2.75" customHeight="1" thickBot="1" x14ac:dyDescent="0.3">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2.75" customHeight="1" thickBot="1" x14ac:dyDescent="0.3">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2.75" customHeight="1" thickBot="1" x14ac:dyDescent="0.3">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2.75" customHeight="1" thickBot="1" x14ac:dyDescent="0.3">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2.75" customHeight="1" thickBot="1" x14ac:dyDescent="0.3">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2.75" customHeight="1" thickBot="1" x14ac:dyDescent="0.3">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2.75" customHeight="1" thickBot="1" x14ac:dyDescent="0.3">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2.75" customHeight="1" thickBot="1" x14ac:dyDescent="0.3">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2.75" customHeight="1" thickBot="1" x14ac:dyDescent="0.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2.75" customHeight="1" thickBot="1" x14ac:dyDescent="0.3">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2.75" customHeight="1" thickBot="1" x14ac:dyDescent="0.3">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2.75" customHeight="1" thickBot="1" x14ac:dyDescent="0.3">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2.75" customHeight="1" thickBot="1" x14ac:dyDescent="0.3">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2.75" customHeight="1" thickBot="1" x14ac:dyDescent="0.3">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2.75" customHeight="1" thickBot="1" x14ac:dyDescent="0.3">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2.75" customHeight="1" thickBot="1" x14ac:dyDescent="0.3">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2.75" customHeight="1" thickBot="1" x14ac:dyDescent="0.3">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2.75" customHeight="1" thickBot="1" x14ac:dyDescent="0.3">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2.75" customHeight="1" thickBot="1" x14ac:dyDescent="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2.75" customHeight="1" thickBot="1" x14ac:dyDescent="0.3">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2.75" customHeight="1" thickBot="1" x14ac:dyDescent="0.3">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2.75" customHeight="1" thickBot="1" x14ac:dyDescent="0.3">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2.75" customHeight="1" thickBot="1" x14ac:dyDescent="0.3">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2.75" customHeight="1" thickBot="1" x14ac:dyDescent="0.3">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2.75" customHeight="1" thickBot="1" x14ac:dyDescent="0.3">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2.75" customHeight="1" thickBot="1" x14ac:dyDescent="0.3">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2.75" customHeight="1" thickBot="1" x14ac:dyDescent="0.3">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2.75" customHeight="1" thickBot="1" x14ac:dyDescent="0.3">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2.75" customHeight="1" thickBot="1" x14ac:dyDescent="0.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2.75" customHeight="1" thickBot="1" x14ac:dyDescent="0.3">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2.75" customHeight="1" thickBot="1" x14ac:dyDescent="0.3">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2.75" customHeight="1" thickBot="1" x14ac:dyDescent="0.3">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2.75" customHeight="1" thickBot="1" x14ac:dyDescent="0.3">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2.75" customHeight="1" thickBot="1" x14ac:dyDescent="0.3">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2.75" customHeight="1" thickBot="1" x14ac:dyDescent="0.3">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2.75" customHeight="1" thickBot="1" x14ac:dyDescent="0.3">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2.75" customHeight="1" thickBot="1" x14ac:dyDescent="0.3">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2.75" customHeight="1" thickBot="1" x14ac:dyDescent="0.3">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2.75" customHeight="1" thickBot="1" x14ac:dyDescent="0.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2.75" customHeight="1" thickBot="1" x14ac:dyDescent="0.3">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2.75" customHeight="1" thickBot="1" x14ac:dyDescent="0.3">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2.75" customHeight="1" thickBot="1" x14ac:dyDescent="0.3">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2.75" customHeight="1" thickBot="1" x14ac:dyDescent="0.3">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2.75" customHeight="1" thickBot="1" x14ac:dyDescent="0.3">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2.75" customHeight="1" thickBot="1" x14ac:dyDescent="0.3">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2.75" customHeight="1" thickBot="1" x14ac:dyDescent="0.3">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2.75" customHeight="1" thickBot="1" x14ac:dyDescent="0.3">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2.75" customHeight="1" thickBot="1" x14ac:dyDescent="0.3">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2.75" customHeight="1" thickBot="1" x14ac:dyDescent="0.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2.75" customHeight="1" thickBot="1" x14ac:dyDescent="0.3">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2.75" customHeight="1" thickBot="1" x14ac:dyDescent="0.3">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2.75" customHeight="1" thickBot="1" x14ac:dyDescent="0.3">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2.75" customHeight="1" thickBot="1" x14ac:dyDescent="0.3">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2.75" customHeight="1" thickBot="1" x14ac:dyDescent="0.3">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2.75" customHeight="1" thickBot="1" x14ac:dyDescent="0.3">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2.75" customHeight="1" thickBot="1" x14ac:dyDescent="0.3">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2.75" customHeight="1" thickBot="1" x14ac:dyDescent="0.3">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2.75" customHeight="1" thickBot="1" x14ac:dyDescent="0.3">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2.75" customHeight="1" thickBot="1" x14ac:dyDescent="0.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2.75" customHeight="1" thickBot="1" x14ac:dyDescent="0.3">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2.75" customHeight="1" thickBot="1" x14ac:dyDescent="0.3">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2.75" customHeight="1" thickBot="1" x14ac:dyDescent="0.3">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2.75" customHeight="1" thickBot="1" x14ac:dyDescent="0.3">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2.75" customHeight="1" thickBot="1" x14ac:dyDescent="0.3">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2.75" customHeight="1" thickBot="1" x14ac:dyDescent="0.3">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2.75" customHeight="1" thickBot="1" x14ac:dyDescent="0.3">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2.75" customHeight="1" thickBot="1" x14ac:dyDescent="0.3">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2.75" customHeight="1" thickBot="1" x14ac:dyDescent="0.3">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2.75" customHeight="1" thickBot="1" x14ac:dyDescent="0.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2.75" customHeight="1" thickBot="1" x14ac:dyDescent="0.3">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2.75" customHeight="1" thickBot="1" x14ac:dyDescent="0.3">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2.75" customHeight="1" thickBot="1" x14ac:dyDescent="0.3">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2.75" customHeight="1" thickBot="1" x14ac:dyDescent="0.3">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2.75" customHeight="1" thickBot="1" x14ac:dyDescent="0.3">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2.75" customHeight="1" thickBot="1" x14ac:dyDescent="0.3">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2.75" customHeight="1" thickBot="1" x14ac:dyDescent="0.3">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2.75" customHeight="1" thickBot="1" x14ac:dyDescent="0.3">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2.75" customHeight="1" thickBot="1" x14ac:dyDescent="0.3">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2.75" customHeight="1" thickBot="1" x14ac:dyDescent="0.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2.75" customHeight="1" thickBot="1" x14ac:dyDescent="0.3">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2.75" customHeight="1" thickBot="1" x14ac:dyDescent="0.3">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2.75" customHeight="1" thickBot="1" x14ac:dyDescent="0.3">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2.75" customHeight="1" thickBot="1" x14ac:dyDescent="0.3">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2.75" customHeight="1" thickBot="1" x14ac:dyDescent="0.3">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2.75" customHeight="1" thickBot="1" x14ac:dyDescent="0.3">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2.75" customHeight="1" thickBot="1" x14ac:dyDescent="0.3">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2.75" customHeight="1" thickBot="1" x14ac:dyDescent="0.3">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2.75" customHeight="1" thickBot="1" x14ac:dyDescent="0.3">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2.75" customHeight="1" thickBot="1" x14ac:dyDescent="0.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2.75" customHeight="1" thickBot="1" x14ac:dyDescent="0.3">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2.75" customHeight="1" thickBot="1" x14ac:dyDescent="0.3">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2.75" customHeight="1" thickBot="1" x14ac:dyDescent="0.3">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2.75" customHeight="1" thickBot="1" x14ac:dyDescent="0.3">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2.75" customHeight="1" thickBot="1" x14ac:dyDescent="0.3">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2.75" customHeight="1" thickBot="1" x14ac:dyDescent="0.3">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2.75" customHeight="1" thickBot="1" x14ac:dyDescent="0.3">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2.75" customHeight="1" thickBot="1" x14ac:dyDescent="0.3">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2.75" customHeight="1" thickBot="1" x14ac:dyDescent="0.3">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2.75" customHeight="1" thickBot="1" x14ac:dyDescent="0.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2.75" customHeight="1" thickBot="1" x14ac:dyDescent="0.3">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2.75" customHeight="1" thickBot="1" x14ac:dyDescent="0.3">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2.75" customHeight="1" thickBot="1" x14ac:dyDescent="0.3">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2.75" customHeight="1" thickBot="1" x14ac:dyDescent="0.3">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2.75" customHeight="1" thickBot="1" x14ac:dyDescent="0.3">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2.75" customHeight="1" thickBot="1" x14ac:dyDescent="0.3">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2.75" customHeight="1" thickBot="1" x14ac:dyDescent="0.3">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2.75" customHeight="1" thickBot="1" x14ac:dyDescent="0.3">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2.75" customHeight="1" thickBot="1" x14ac:dyDescent="0.3">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2.75" customHeight="1" thickBot="1" x14ac:dyDescent="0.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2.75" customHeight="1" thickBot="1" x14ac:dyDescent="0.3">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2.75" customHeight="1" thickBot="1" x14ac:dyDescent="0.3">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2.75" customHeight="1" thickBot="1" x14ac:dyDescent="0.3">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2.75" customHeight="1" thickBot="1" x14ac:dyDescent="0.3">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2.75" customHeight="1" thickBot="1" x14ac:dyDescent="0.3">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2.75" customHeight="1" thickBot="1" x14ac:dyDescent="0.3">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2.75" customHeight="1" thickBot="1" x14ac:dyDescent="0.3">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2.75" customHeight="1" thickBot="1" x14ac:dyDescent="0.3">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2.75" customHeight="1" thickBot="1" x14ac:dyDescent="0.3">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2.75" customHeight="1" thickBot="1" x14ac:dyDescent="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2.75" customHeight="1" thickBot="1" x14ac:dyDescent="0.3">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2.75" customHeight="1" thickBot="1" x14ac:dyDescent="0.3">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2.75" customHeight="1" thickBot="1" x14ac:dyDescent="0.3">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2.75" customHeight="1" thickBot="1" x14ac:dyDescent="0.3">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2.75" customHeight="1" thickBot="1" x14ac:dyDescent="0.3">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2.75" customHeight="1" thickBot="1" x14ac:dyDescent="0.3">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2.75" customHeight="1" thickBot="1" x14ac:dyDescent="0.3">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2.75" customHeight="1" thickBot="1" x14ac:dyDescent="0.3">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2.75" customHeight="1" thickBot="1" x14ac:dyDescent="0.3">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2.75" customHeight="1" thickBot="1" x14ac:dyDescent="0.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2.75" customHeight="1" thickBot="1" x14ac:dyDescent="0.3">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2.75" customHeight="1" thickBot="1" x14ac:dyDescent="0.3">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2.75" customHeight="1" thickBot="1" x14ac:dyDescent="0.3">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2.75" customHeight="1" thickBot="1" x14ac:dyDescent="0.3">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2.75" customHeight="1" thickBot="1" x14ac:dyDescent="0.3">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2.75" customHeight="1" thickBot="1" x14ac:dyDescent="0.3">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2.75" customHeight="1" thickBot="1" x14ac:dyDescent="0.3">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2.75" customHeight="1" thickBot="1" x14ac:dyDescent="0.3">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2.75" customHeight="1" thickBot="1" x14ac:dyDescent="0.3">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2.75" customHeight="1" thickBot="1" x14ac:dyDescent="0.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2.75" customHeight="1" thickBot="1" x14ac:dyDescent="0.3">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2.75" customHeight="1" thickBot="1" x14ac:dyDescent="0.3">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2.75" customHeight="1" thickBot="1" x14ac:dyDescent="0.3">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2.75" customHeight="1" thickBot="1" x14ac:dyDescent="0.3">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2.75" customHeight="1" thickBot="1" x14ac:dyDescent="0.3">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2.75" customHeight="1" thickBot="1" x14ac:dyDescent="0.3">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2.75" customHeight="1" thickBot="1" x14ac:dyDescent="0.3">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2.75" customHeight="1" thickBot="1" x14ac:dyDescent="0.3">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2.75" customHeight="1" thickBot="1" x14ac:dyDescent="0.3">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2.75" customHeight="1" thickBot="1" x14ac:dyDescent="0.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2.75" customHeight="1" thickBot="1" x14ac:dyDescent="0.3">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2.75" customHeight="1" thickBot="1" x14ac:dyDescent="0.3">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2.75" customHeight="1" thickBot="1" x14ac:dyDescent="0.3">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2.75" customHeight="1" thickBot="1" x14ac:dyDescent="0.3">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2.75" customHeight="1" thickBot="1" x14ac:dyDescent="0.3">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2.75" customHeight="1" thickBot="1" x14ac:dyDescent="0.3">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2.75" customHeight="1" thickBot="1" x14ac:dyDescent="0.3">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2.75" customHeight="1" thickBot="1" x14ac:dyDescent="0.3">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2.75" customHeight="1" thickBot="1" x14ac:dyDescent="0.3">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2.75" customHeight="1" thickBot="1" x14ac:dyDescent="0.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2.75" customHeight="1" thickBot="1" x14ac:dyDescent="0.3">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2.75" customHeight="1" thickBot="1" x14ac:dyDescent="0.3">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2.75" customHeight="1" thickBot="1" x14ac:dyDescent="0.3">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2.75" customHeight="1" thickBot="1" x14ac:dyDescent="0.3">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2.75" customHeight="1" thickBot="1" x14ac:dyDescent="0.3">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2.75" customHeight="1" thickBot="1" x14ac:dyDescent="0.3">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2.75" customHeight="1" thickBot="1" x14ac:dyDescent="0.3">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2.75" customHeight="1" thickBot="1" x14ac:dyDescent="0.3">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2.75" customHeight="1" thickBot="1" x14ac:dyDescent="0.3">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2.75" customHeight="1" thickBot="1" x14ac:dyDescent="0.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2.75" customHeight="1" thickBot="1" x14ac:dyDescent="0.3">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2.75" customHeight="1" thickBot="1" x14ac:dyDescent="0.3">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2.75" customHeight="1" thickBot="1" x14ac:dyDescent="0.3">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2.75" customHeight="1" thickBot="1" x14ac:dyDescent="0.3">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2.75" customHeight="1" thickBot="1" x14ac:dyDescent="0.3">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2.75" customHeight="1" thickBot="1" x14ac:dyDescent="0.3">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2.75" customHeight="1" thickBot="1" x14ac:dyDescent="0.3">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2.75" customHeight="1" thickBot="1" x14ac:dyDescent="0.3">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2.75" customHeight="1" thickBot="1" x14ac:dyDescent="0.3">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2.75" customHeight="1" thickBot="1" x14ac:dyDescent="0.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2.75" customHeight="1" thickBot="1" x14ac:dyDescent="0.3">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2.75" customHeight="1" thickBot="1" x14ac:dyDescent="0.3">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2.75" customHeight="1" thickBot="1" x14ac:dyDescent="0.3">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2.75" customHeight="1" thickBot="1" x14ac:dyDescent="0.3">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2.75" customHeight="1" thickBot="1" x14ac:dyDescent="0.3">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2.75" customHeight="1" thickBot="1" x14ac:dyDescent="0.3">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2.75" customHeight="1" thickBot="1" x14ac:dyDescent="0.3">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2.75" customHeight="1" thickBot="1" x14ac:dyDescent="0.3">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2.75" customHeight="1" thickBot="1" x14ac:dyDescent="0.3">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2.75" customHeight="1" thickBot="1" x14ac:dyDescent="0.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2.75" customHeight="1" thickBot="1" x14ac:dyDescent="0.3">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2.75" customHeight="1" thickBot="1" x14ac:dyDescent="0.3">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2.75" customHeight="1" thickBot="1" x14ac:dyDescent="0.3">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2.75" customHeight="1" thickBot="1" x14ac:dyDescent="0.3">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2.75" customHeight="1" thickBot="1" x14ac:dyDescent="0.3">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2.75" customHeight="1" thickBot="1" x14ac:dyDescent="0.3">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2.75" customHeight="1" thickBot="1" x14ac:dyDescent="0.3">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2.75" customHeight="1" thickBot="1" x14ac:dyDescent="0.3">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2.75" customHeight="1" thickBot="1" x14ac:dyDescent="0.3">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2.75" customHeight="1" thickBot="1" x14ac:dyDescent="0.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2.75" customHeight="1" thickBot="1" x14ac:dyDescent="0.3">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2.75" customHeight="1" thickBot="1" x14ac:dyDescent="0.3">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2.75" customHeight="1" thickBot="1" x14ac:dyDescent="0.3">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2.75" customHeight="1" thickBot="1" x14ac:dyDescent="0.3">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2.75" customHeight="1" thickBot="1" x14ac:dyDescent="0.3">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2.75" customHeight="1" thickBot="1" x14ac:dyDescent="0.3">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2.75" customHeight="1" thickBot="1" x14ac:dyDescent="0.3">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2.75" customHeight="1" thickBot="1" x14ac:dyDescent="0.3">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2.75" customHeight="1" thickBot="1" x14ac:dyDescent="0.3">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2.75" customHeight="1" thickBot="1" x14ac:dyDescent="0.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2.75" customHeight="1" thickBot="1" x14ac:dyDescent="0.3">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2.75" customHeight="1" thickBot="1" x14ac:dyDescent="0.3">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2.75" customHeight="1" thickBot="1" x14ac:dyDescent="0.3">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2.75" customHeight="1" thickBot="1" x14ac:dyDescent="0.3">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2.75" customHeight="1" thickBot="1" x14ac:dyDescent="0.3">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2.75" customHeight="1" thickBot="1" x14ac:dyDescent="0.3">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2.75" customHeight="1" thickBot="1" x14ac:dyDescent="0.3">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2.75" customHeight="1" thickBot="1" x14ac:dyDescent="0.3">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2.75" customHeight="1" thickBot="1" x14ac:dyDescent="0.3">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2.75" customHeight="1" thickBot="1" x14ac:dyDescent="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2.75" customHeight="1" thickBot="1" x14ac:dyDescent="0.3">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2.75" customHeight="1" thickBot="1" x14ac:dyDescent="0.3">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2.75" customHeight="1" thickBot="1" x14ac:dyDescent="0.3">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2.75" customHeight="1" thickBot="1" x14ac:dyDescent="0.3">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2.75" customHeight="1" thickBot="1" x14ac:dyDescent="0.3">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2.75" customHeight="1" thickBot="1" x14ac:dyDescent="0.3">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2.75" customHeight="1" thickBot="1" x14ac:dyDescent="0.3">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2.75" customHeight="1" thickBot="1" x14ac:dyDescent="0.3">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2.75" customHeight="1" thickBot="1" x14ac:dyDescent="0.3">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2.75" customHeight="1" thickBot="1" x14ac:dyDescent="0.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2.75" customHeight="1" thickBot="1" x14ac:dyDescent="0.3">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2.75" customHeight="1" thickBot="1" x14ac:dyDescent="0.3">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2.75" customHeight="1" thickBot="1" x14ac:dyDescent="0.3">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2.75" customHeight="1" thickBot="1" x14ac:dyDescent="0.3">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2.75" customHeight="1" thickBot="1" x14ac:dyDescent="0.3">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2.75" customHeight="1" thickBot="1" x14ac:dyDescent="0.3">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2.75" customHeight="1" thickBot="1" x14ac:dyDescent="0.3">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2.75" customHeight="1" thickBot="1" x14ac:dyDescent="0.3">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2.75" customHeight="1" thickBot="1" x14ac:dyDescent="0.3">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2.75" customHeight="1" thickBot="1" x14ac:dyDescent="0.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2.75" customHeight="1" thickBot="1" x14ac:dyDescent="0.3">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2.75" customHeight="1" thickBot="1" x14ac:dyDescent="0.3">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2.75" customHeight="1" thickBot="1" x14ac:dyDescent="0.3">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2.75" customHeight="1" thickBot="1" x14ac:dyDescent="0.3">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2.75" customHeight="1" thickBot="1" x14ac:dyDescent="0.3">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2.75" customHeight="1" thickBot="1" x14ac:dyDescent="0.3">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2.75" customHeight="1" thickBot="1" x14ac:dyDescent="0.3">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2.75" customHeight="1" thickBot="1" x14ac:dyDescent="0.3">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2.75" customHeight="1" thickBot="1" x14ac:dyDescent="0.3">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2.75" customHeight="1" thickBot="1" x14ac:dyDescent="0.3">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2.75" customHeight="1" thickBot="1" x14ac:dyDescent="0.3">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2.75" customHeight="1" thickBot="1" x14ac:dyDescent="0.3">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2.75" customHeight="1" thickBot="1" x14ac:dyDescent="0.3">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2.75" customHeight="1" thickBot="1" x14ac:dyDescent="0.3">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2.75" customHeight="1" thickBot="1" x14ac:dyDescent="0.3">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2.75" customHeight="1" thickBot="1" x14ac:dyDescent="0.3">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2.75" customHeight="1" thickBot="1" x14ac:dyDescent="0.3">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2.75" customHeight="1" thickBot="1" x14ac:dyDescent="0.3">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2.75" customHeight="1" thickBot="1" x14ac:dyDescent="0.3">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2.75" customHeight="1" thickBot="1" x14ac:dyDescent="0.3">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2.75" customHeight="1" thickBot="1" x14ac:dyDescent="0.3">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2.75" customHeight="1" thickBot="1" x14ac:dyDescent="0.3">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2.75" customHeight="1" thickBot="1" x14ac:dyDescent="0.3">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2.75" customHeight="1" thickBot="1" x14ac:dyDescent="0.3">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2.75" customHeight="1" thickBot="1" x14ac:dyDescent="0.3">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2.75" customHeight="1" thickBot="1" x14ac:dyDescent="0.3">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2.75" customHeight="1" thickBot="1" x14ac:dyDescent="0.3">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2.75" customHeight="1" thickBot="1" x14ac:dyDescent="0.3">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2.75" customHeight="1" thickBot="1" x14ac:dyDescent="0.3">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2.75" customHeight="1" thickBot="1" x14ac:dyDescent="0.3">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2.75" customHeight="1" thickBot="1" x14ac:dyDescent="0.3">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2.75" customHeight="1" thickBot="1" x14ac:dyDescent="0.3">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2.75" customHeight="1" thickBot="1" x14ac:dyDescent="0.3">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2.75" customHeight="1" thickBot="1" x14ac:dyDescent="0.3">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2.75" customHeight="1" thickBot="1" x14ac:dyDescent="0.3">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2.75" customHeight="1" thickBot="1" x14ac:dyDescent="0.3">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2.75" customHeight="1" thickBot="1" x14ac:dyDescent="0.3">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2.75" customHeight="1" thickBot="1" x14ac:dyDescent="0.3">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2.75" customHeight="1" thickBot="1" x14ac:dyDescent="0.3">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2.75" customHeight="1" thickBot="1" x14ac:dyDescent="0.3">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2.75" customHeight="1" thickBot="1" x14ac:dyDescent="0.3">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2.75" customHeight="1" thickBot="1" x14ac:dyDescent="0.3">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2.75" customHeight="1" thickBot="1" x14ac:dyDescent="0.3">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2.75" customHeight="1" thickBot="1" x14ac:dyDescent="0.3">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2.75" customHeight="1" thickBot="1" x14ac:dyDescent="0.3">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2.75" customHeight="1" thickBot="1" x14ac:dyDescent="0.3">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2.75" customHeight="1" thickBot="1" x14ac:dyDescent="0.3">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2.75" customHeight="1" thickBot="1" x14ac:dyDescent="0.3">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2.75" customHeight="1" thickBot="1" x14ac:dyDescent="0.3">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2.75" customHeight="1" thickBot="1" x14ac:dyDescent="0.3">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2.75" customHeight="1" thickBot="1" x14ac:dyDescent="0.3">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2.75" customHeight="1" thickBot="1" x14ac:dyDescent="0.3">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2.75" customHeight="1" thickBot="1" x14ac:dyDescent="0.3">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2.75" customHeight="1" thickBot="1" x14ac:dyDescent="0.3">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2.75" customHeight="1" thickBot="1" x14ac:dyDescent="0.3">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2.75" customHeight="1" thickBot="1" x14ac:dyDescent="0.3">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2.75" customHeight="1" thickBot="1" x14ac:dyDescent="0.3">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2.75" customHeight="1" thickBot="1" x14ac:dyDescent="0.3">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2.75" customHeight="1" thickBot="1" x14ac:dyDescent="0.3">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2.75" customHeight="1" thickBot="1" x14ac:dyDescent="0.3">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2.75" customHeight="1" thickBot="1" x14ac:dyDescent="0.3">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2.75" customHeight="1" thickBot="1" x14ac:dyDescent="0.3">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2.75" customHeight="1" thickBot="1" x14ac:dyDescent="0.3">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2.75" customHeight="1" thickBot="1" x14ac:dyDescent="0.3">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2.75" customHeight="1" thickBot="1" x14ac:dyDescent="0.3">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2.75" customHeight="1" thickBot="1" x14ac:dyDescent="0.3">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2.75" customHeight="1" thickBot="1" x14ac:dyDescent="0.3">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2.75" customHeight="1" thickBot="1" x14ac:dyDescent="0.3">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2.75" customHeight="1" thickBot="1" x14ac:dyDescent="0.3">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2.75" customHeight="1" thickBot="1" x14ac:dyDescent="0.3">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2.75" customHeight="1" thickBot="1" x14ac:dyDescent="0.3">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2.75" customHeight="1" thickBot="1" x14ac:dyDescent="0.3">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2.75" customHeight="1" thickBot="1" x14ac:dyDescent="0.3">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2.75" customHeight="1" thickBot="1" x14ac:dyDescent="0.3">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2.75" customHeight="1" thickBot="1" x14ac:dyDescent="0.3">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2.75" customHeight="1" thickBot="1" x14ac:dyDescent="0.3">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2.75" customHeight="1" thickBot="1" x14ac:dyDescent="0.3">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2.75" customHeight="1" thickBot="1" x14ac:dyDescent="0.3">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2.75" customHeight="1" thickBot="1" x14ac:dyDescent="0.3">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2.75" customHeight="1" thickBot="1" x14ac:dyDescent="0.3">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2.75" customHeight="1" thickBot="1" x14ac:dyDescent="0.3">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2.75" customHeight="1" thickBot="1" x14ac:dyDescent="0.3">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2.75" customHeight="1" thickBot="1" x14ac:dyDescent="0.3">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2.75" customHeight="1" thickBot="1" x14ac:dyDescent="0.3">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2.75" customHeight="1" thickBot="1" x14ac:dyDescent="0.3">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2.75" customHeight="1" thickBot="1" x14ac:dyDescent="0.3">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2.75" customHeight="1" thickBot="1" x14ac:dyDescent="0.3">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2.75" customHeight="1" thickBot="1" x14ac:dyDescent="0.3">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2.75" customHeight="1" thickBot="1" x14ac:dyDescent="0.3">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2.75" customHeight="1" thickBot="1" x14ac:dyDescent="0.3">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2.75" customHeight="1" thickBot="1" x14ac:dyDescent="0.3">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2.75" customHeight="1" thickBot="1" x14ac:dyDescent="0.3">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2.75" customHeight="1" thickBot="1" x14ac:dyDescent="0.3">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2.75" customHeight="1" thickBot="1" x14ac:dyDescent="0.3">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2.75" customHeight="1" thickBot="1" x14ac:dyDescent="0.3">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2.75" customHeight="1" thickBot="1" x14ac:dyDescent="0.3">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2.75" customHeight="1" thickBot="1" x14ac:dyDescent="0.3">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2.75" customHeight="1" thickBot="1" x14ac:dyDescent="0.3">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2.75" customHeight="1" thickBot="1" x14ac:dyDescent="0.3">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2.75" customHeight="1" thickBot="1" x14ac:dyDescent="0.3">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2.75" customHeight="1" thickBot="1" x14ac:dyDescent="0.3">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2.75" customHeight="1" thickBot="1" x14ac:dyDescent="0.3">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2.75" customHeight="1" thickBot="1" x14ac:dyDescent="0.3">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2.75" customHeight="1" thickBot="1" x14ac:dyDescent="0.3">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2.75" customHeight="1" thickBot="1" x14ac:dyDescent="0.3">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2.75" customHeight="1" thickBot="1" x14ac:dyDescent="0.3">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2.75" customHeight="1" thickBot="1" x14ac:dyDescent="0.3">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2.75" customHeight="1" thickBot="1" x14ac:dyDescent="0.3">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2.75" customHeight="1" thickBot="1" x14ac:dyDescent="0.3">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2.75" customHeight="1" thickBot="1" x14ac:dyDescent="0.3">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2.75" customHeight="1" thickBot="1" x14ac:dyDescent="0.3">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2.75" customHeight="1" thickBot="1" x14ac:dyDescent="0.3">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2.75" customHeight="1" thickBot="1" x14ac:dyDescent="0.3">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2.75" customHeight="1" thickBot="1" x14ac:dyDescent="0.3">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2.75" customHeight="1" thickBot="1" x14ac:dyDescent="0.3">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2.75" customHeight="1" thickBot="1" x14ac:dyDescent="0.3">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2.75" customHeight="1" thickBot="1" x14ac:dyDescent="0.3">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2.75" customHeight="1" thickBot="1" x14ac:dyDescent="0.3">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2.75" customHeight="1" thickBot="1" x14ac:dyDescent="0.3">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2.75" customHeight="1" thickBot="1" x14ac:dyDescent="0.3">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2.75" customHeight="1" thickBot="1" x14ac:dyDescent="0.3">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2.75" customHeight="1" thickBot="1" x14ac:dyDescent="0.3">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2.75" customHeight="1" thickBot="1" x14ac:dyDescent="0.3">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2.75" customHeight="1" thickBot="1" x14ac:dyDescent="0.3">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2.75" customHeight="1" thickBot="1" x14ac:dyDescent="0.3">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2.75" customHeight="1" thickBot="1" x14ac:dyDescent="0.3">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2.75" customHeight="1" thickBot="1" x14ac:dyDescent="0.3">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2.75" customHeight="1" thickBot="1" x14ac:dyDescent="0.3">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2.75" customHeight="1" thickBot="1" x14ac:dyDescent="0.3">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2.75" customHeight="1" thickBot="1" x14ac:dyDescent="0.3">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2.75" customHeight="1" thickBot="1" x14ac:dyDescent="0.3">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2.75" customHeight="1" thickBot="1" x14ac:dyDescent="0.3">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2.75" customHeight="1" thickBot="1" x14ac:dyDescent="0.3">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2.75" customHeight="1" thickBot="1" x14ac:dyDescent="0.3">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2.75" customHeight="1" thickBot="1" x14ac:dyDescent="0.3">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2.75" customHeight="1" thickBot="1" x14ac:dyDescent="0.3">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2.75" customHeight="1" thickBot="1" x14ac:dyDescent="0.3">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2.75" customHeight="1" thickBot="1" x14ac:dyDescent="0.3">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2.75" customHeight="1" thickBot="1" x14ac:dyDescent="0.3">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2.75" customHeight="1" thickBot="1" x14ac:dyDescent="0.3">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2.75" customHeight="1" thickBot="1" x14ac:dyDescent="0.3">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2.75" customHeight="1" thickBot="1" x14ac:dyDescent="0.3">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2.75" customHeight="1" thickBot="1" x14ac:dyDescent="0.3">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2.75" customHeight="1" thickBot="1" x14ac:dyDescent="0.3">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2.75" customHeight="1" thickBot="1" x14ac:dyDescent="0.3">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2.75" customHeight="1" thickBot="1" x14ac:dyDescent="0.3">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2.75" customHeight="1" thickBot="1" x14ac:dyDescent="0.3">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2.75" customHeight="1" thickBot="1" x14ac:dyDescent="0.3">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2.75" customHeight="1" thickBot="1" x14ac:dyDescent="0.3">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2.75" customHeight="1" thickBot="1" x14ac:dyDescent="0.3">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2.75" customHeight="1" thickBot="1" x14ac:dyDescent="0.3">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2.75" customHeight="1" thickBot="1" x14ac:dyDescent="0.3">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2.75" customHeight="1" thickBot="1" x14ac:dyDescent="0.3">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2.75" customHeight="1" thickBot="1" x14ac:dyDescent="0.3">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2.75" customHeight="1" thickBot="1" x14ac:dyDescent="0.3">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2.75" customHeight="1" thickBot="1" x14ac:dyDescent="0.3">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2.75" customHeight="1" thickBot="1" x14ac:dyDescent="0.3">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2.75" customHeight="1" thickBot="1" x14ac:dyDescent="0.3">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2.75" customHeight="1" thickBot="1" x14ac:dyDescent="0.3">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2.75" customHeight="1" thickBot="1" x14ac:dyDescent="0.3">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2.75" customHeight="1" thickBot="1" x14ac:dyDescent="0.3">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2.75" customHeight="1" thickBot="1" x14ac:dyDescent="0.3">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2.75" customHeight="1" thickBot="1" x14ac:dyDescent="0.3">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2.75" customHeight="1" thickBot="1" x14ac:dyDescent="0.3">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2.75" customHeight="1" thickBot="1" x14ac:dyDescent="0.3">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2.75" customHeight="1" thickBot="1" x14ac:dyDescent="0.3">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2.75" customHeight="1" thickBot="1" x14ac:dyDescent="0.3">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2.75" customHeight="1" thickBot="1" x14ac:dyDescent="0.3">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2.75" customHeight="1" thickBot="1" x14ac:dyDescent="0.3">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2.75" customHeight="1" thickBot="1" x14ac:dyDescent="0.3">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2.75" customHeight="1" thickBot="1" x14ac:dyDescent="0.3">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2.75" customHeight="1" thickBot="1" x14ac:dyDescent="0.3">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2.75" customHeight="1" thickBot="1" x14ac:dyDescent="0.3">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2.75" customHeight="1" thickBot="1" x14ac:dyDescent="0.3">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2.75" customHeight="1" thickBot="1" x14ac:dyDescent="0.3">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2.75" customHeight="1" thickBot="1" x14ac:dyDescent="0.3">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2.75" customHeight="1" thickBot="1" x14ac:dyDescent="0.3">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2.75" customHeight="1" thickBot="1" x14ac:dyDescent="0.3">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2.75" customHeight="1" thickBot="1" x14ac:dyDescent="0.3">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2.75" customHeight="1" thickBot="1" x14ac:dyDescent="0.3">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2.75" customHeight="1" thickBot="1" x14ac:dyDescent="0.3">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2.75" customHeight="1" thickBot="1" x14ac:dyDescent="0.3">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2.75" customHeight="1" thickBot="1" x14ac:dyDescent="0.3">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2.75" customHeight="1" thickBot="1" x14ac:dyDescent="0.3">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2.75" customHeight="1" thickBot="1" x14ac:dyDescent="0.3">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2.75" customHeight="1" thickBot="1" x14ac:dyDescent="0.3">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2.75" customHeight="1" thickBot="1" x14ac:dyDescent="0.3">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2.75" customHeight="1" thickBot="1" x14ac:dyDescent="0.3">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2.75" customHeight="1" thickBot="1" x14ac:dyDescent="0.3">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2.75" customHeight="1" thickBot="1" x14ac:dyDescent="0.3">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2.75" customHeight="1" thickBot="1" x14ac:dyDescent="0.3">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2.75" customHeight="1" thickBot="1" x14ac:dyDescent="0.3">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2.75" customHeight="1" thickBot="1" x14ac:dyDescent="0.3">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2.75" customHeight="1" thickBot="1" x14ac:dyDescent="0.3">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2.75" customHeight="1" thickBot="1" x14ac:dyDescent="0.3">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2.75" customHeight="1" thickBot="1" x14ac:dyDescent="0.3">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2.75" customHeight="1" thickBot="1" x14ac:dyDescent="0.3">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2.75" customHeight="1" thickBot="1" x14ac:dyDescent="0.3">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2.75" customHeight="1" thickBot="1" x14ac:dyDescent="0.3">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2.75" customHeight="1" thickBot="1" x14ac:dyDescent="0.3">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2.75" customHeight="1" thickBot="1" x14ac:dyDescent="0.3">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2.75" customHeight="1" thickBot="1" x14ac:dyDescent="0.3">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2.75" customHeight="1" thickBot="1" x14ac:dyDescent="0.3">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2.75" customHeight="1" thickBot="1" x14ac:dyDescent="0.3">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2.75" customHeight="1" thickBot="1" x14ac:dyDescent="0.3">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2.75" customHeight="1" thickBot="1" x14ac:dyDescent="0.3">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2.75" customHeight="1" thickBot="1" x14ac:dyDescent="0.3">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2.75" customHeight="1" thickBot="1" x14ac:dyDescent="0.3">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2.75" customHeight="1" thickBot="1" x14ac:dyDescent="0.3">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2.75" customHeight="1" thickBot="1" x14ac:dyDescent="0.3">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2.75" customHeight="1" thickBot="1" x14ac:dyDescent="0.3">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2.75" customHeight="1" thickBot="1" x14ac:dyDescent="0.3">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2.75" customHeight="1" thickBot="1" x14ac:dyDescent="0.3">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2.75" customHeight="1" thickBot="1" x14ac:dyDescent="0.3">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2.75" customHeight="1" thickBot="1" x14ac:dyDescent="0.3">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2.75" customHeight="1" thickBot="1" x14ac:dyDescent="0.3">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2.75" customHeight="1" thickBot="1" x14ac:dyDescent="0.3">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2.75" customHeight="1" thickBot="1" x14ac:dyDescent="0.3">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2.75" customHeight="1" thickBot="1" x14ac:dyDescent="0.3">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2.75" customHeight="1" thickBot="1" x14ac:dyDescent="0.3">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2.75" customHeight="1" thickBot="1" x14ac:dyDescent="0.3">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2.75" customHeight="1" thickBot="1" x14ac:dyDescent="0.3">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2.75" customHeight="1" thickBot="1" x14ac:dyDescent="0.3">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2.75" customHeight="1" thickBot="1" x14ac:dyDescent="0.3">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2.75" customHeight="1" thickBot="1" x14ac:dyDescent="0.3">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2.75" customHeight="1" thickBot="1" x14ac:dyDescent="0.3">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2.75" customHeight="1" thickBot="1" x14ac:dyDescent="0.3">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2.75" customHeight="1" thickBot="1" x14ac:dyDescent="0.3">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2.75" customHeight="1" thickBot="1" x14ac:dyDescent="0.3">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2.75" customHeight="1" thickBot="1" x14ac:dyDescent="0.3">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2.75" customHeight="1" thickBot="1" x14ac:dyDescent="0.3">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2.75" customHeight="1" thickBot="1" x14ac:dyDescent="0.3">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2.75" customHeight="1" thickBot="1" x14ac:dyDescent="0.3">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2.75" customHeight="1" thickBot="1" x14ac:dyDescent="0.3">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2.75" customHeight="1" thickBot="1" x14ac:dyDescent="0.3">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2.75" customHeight="1" thickBot="1" x14ac:dyDescent="0.3">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2.75" customHeight="1" thickBot="1" x14ac:dyDescent="0.3">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2.75" customHeight="1" thickBot="1" x14ac:dyDescent="0.3">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2.75" customHeight="1" thickBot="1" x14ac:dyDescent="0.3">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2.75" customHeight="1" thickBot="1" x14ac:dyDescent="0.3">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2.75" customHeight="1" thickBot="1" x14ac:dyDescent="0.3">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2.75" customHeight="1" thickBot="1" x14ac:dyDescent="0.3">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2.75" customHeight="1" thickBot="1" x14ac:dyDescent="0.3">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2.75" customHeight="1" thickBot="1" x14ac:dyDescent="0.3">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2.75" customHeight="1" thickBot="1" x14ac:dyDescent="0.3">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2.75" customHeight="1" thickBot="1" x14ac:dyDescent="0.3">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2.75" customHeight="1" thickBot="1" x14ac:dyDescent="0.3">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2.75" customHeight="1" thickBot="1" x14ac:dyDescent="0.3">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2.75" customHeight="1" thickBot="1" x14ac:dyDescent="0.3">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2.75" customHeight="1" thickBot="1" x14ac:dyDescent="0.3">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2.75" customHeight="1" thickBot="1" x14ac:dyDescent="0.3">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2.75" customHeight="1" thickBot="1" x14ac:dyDescent="0.3">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2.75" customHeight="1" thickBot="1" x14ac:dyDescent="0.3">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2.75" customHeight="1" thickBot="1" x14ac:dyDescent="0.3">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2.75" customHeight="1" thickBot="1" x14ac:dyDescent="0.3">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2.75" customHeight="1" thickBot="1" x14ac:dyDescent="0.3">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2.75" customHeight="1" thickBot="1" x14ac:dyDescent="0.3">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2.75" customHeight="1" thickBot="1" x14ac:dyDescent="0.3">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2.75" customHeight="1" thickBot="1" x14ac:dyDescent="0.3">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2.75" customHeight="1" thickBot="1" x14ac:dyDescent="0.3">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2.75" customHeight="1" thickBot="1" x14ac:dyDescent="0.3">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2.75" customHeight="1" thickBot="1" x14ac:dyDescent="0.3">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2.75" customHeight="1" thickBot="1" x14ac:dyDescent="0.3">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2.75" customHeight="1" thickBot="1" x14ac:dyDescent="0.3">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2.75" customHeight="1" thickBot="1" x14ac:dyDescent="0.3">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2.75" customHeight="1" thickBot="1" x14ac:dyDescent="0.3">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2.75" customHeight="1" thickBot="1" x14ac:dyDescent="0.3">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2.75" customHeight="1" thickBot="1" x14ac:dyDescent="0.3">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2.75" customHeight="1" thickBot="1" x14ac:dyDescent="0.3">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2.75" customHeight="1" thickBot="1" x14ac:dyDescent="0.3">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2.75" customHeight="1" thickBot="1" x14ac:dyDescent="0.3">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2.75" customHeight="1" thickBot="1" x14ac:dyDescent="0.3">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2.75" customHeight="1" thickBot="1" x14ac:dyDescent="0.3">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2.75" customHeight="1" thickBot="1" x14ac:dyDescent="0.3">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2.75" customHeight="1" thickBot="1" x14ac:dyDescent="0.3">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2.75" customHeight="1" thickBot="1" x14ac:dyDescent="0.3">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2.75" customHeight="1" thickBot="1" x14ac:dyDescent="0.3">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5F337B2E7C17468033E561C05CED4B" ma:contentTypeVersion="0" ma:contentTypeDescription="Create a new document." ma:contentTypeScope="" ma:versionID="ddeab8ec9c65e4eb2bf2b29937398ae5">
  <xsd:schema xmlns:xsd="http://www.w3.org/2001/XMLSchema" xmlns:xs="http://www.w3.org/2001/XMLSchema" xmlns:p="http://schemas.microsoft.com/office/2006/metadata/properties" targetNamespace="http://schemas.microsoft.com/office/2006/metadata/properties" ma:root="true" ma:fieldsID="4a4022ee1a4c3655c8a032b7f8ec17f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5E82A9-5485-44F3-B193-1A39B8708632}">
  <ds:schemaRefs>
    <ds:schemaRef ds:uri="http://schemas.microsoft.com/office/infopath/2007/PartnerControls"/>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FF11AC0-3D94-4BE5-A7D8-9F2CE042D7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C3962A-D145-4B96-8DBF-EF40683655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Viewpoint Fee Calculator</vt:lpstr>
      <vt:lpstr>Submission Form</vt:lpstr>
      <vt:lpstr>Example Submission Form</vt:lpstr>
      <vt:lpstr>Free vs. Paid for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Saira S Gilani</dc:creator>
  <cp:lastModifiedBy>Amanda Knowles</cp:lastModifiedBy>
  <dcterms:created xsi:type="dcterms:W3CDTF">2020-11-19T23:00:30Z</dcterms:created>
  <dcterms:modified xsi:type="dcterms:W3CDTF">2022-08-05T17:10:45Z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0x010100DC5F337B2E7C17468033E561C05CED4B</vt:lpwstr>
  </property>
</Properties>
</file>